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495" windowWidth="19410" windowHeight="10650" tabRatio="891" activeTab="0"/>
  </bookViews>
  <sheets>
    <sheet name="NASLOVNICA" sheetId="1" r:id="rId1"/>
    <sheet name="OPĆI UVJETI" sheetId="2" r:id="rId2"/>
    <sheet name="RUŠENJA I DEMONTAŽE" sheetId="3" r:id="rId3"/>
    <sheet name="SANACIJA" sheetId="4" r:id="rId4"/>
    <sheet name="SANACIJA (2)" sheetId="5" r:id="rId5"/>
    <sheet name="SANACIJA (3)" sheetId="6" r:id="rId6"/>
    <sheet name="ZEMLJANI RADOVI" sheetId="7" r:id="rId7"/>
    <sheet name="BETONSKI RADOVI" sheetId="8" r:id="rId8"/>
    <sheet name="TESARSKI RADOVI" sheetId="9" r:id="rId9"/>
    <sheet name="ZIDARSKI I ZAVRŠNI ZID." sheetId="10" r:id="rId10"/>
    <sheet name="IZOLATERSKI RADOVI" sheetId="11" r:id="rId11"/>
    <sheet name="GIPSARSKI RADOVI" sheetId="12" r:id="rId12"/>
    <sheet name="BRAVARSKI RADOVI" sheetId="13" r:id="rId13"/>
    <sheet name="STOLARSKI RADOVI" sheetId="14" r:id="rId14"/>
    <sheet name="KAMENARSKI RADOVI" sheetId="15" r:id="rId15"/>
    <sheet name="KERAMIČARSKI RADOVI" sheetId="16" r:id="rId16"/>
    <sheet name="STAKLARSKI RADOVI" sheetId="17" r:id="rId17"/>
    <sheet name="LIČILAČKI RADOVI" sheetId="18" r:id="rId18"/>
    <sheet name="VODOVOD I KANALIZACIJA" sheetId="19" r:id="rId19"/>
    <sheet name="INSTAL. GRIJANJA I HLAĐENJA" sheetId="20" r:id="rId20"/>
    <sheet name="ELEKTRO INSTAL." sheetId="21" r:id="rId21"/>
    <sheet name="ELEKTRO INSTAL. (2)" sheetId="22" r:id="rId22"/>
    <sheet name="REKAPITULACIJA" sheetId="23" r:id="rId23"/>
  </sheets>
  <externalReferences>
    <externalReference r:id="rId26"/>
    <externalReference r:id="rId27"/>
  </externalReferences>
  <definedNames>
    <definedName name="_xlnm.Print_Area" localSheetId="22">'REKAPITULACIJA'!$A$1:$E$53</definedName>
    <definedName name="_xlnm.Print_Area" localSheetId="2">'RUŠENJA I DEMONTAŽE'!$1:$41</definedName>
    <definedName name="_xlnm.Print_Area" localSheetId="3">'SANACIJA'!$A$1:$F$68</definedName>
    <definedName name="_xlnm.Print_Area" localSheetId="4">'SANACIJA (2)'!$A$1:$F$59</definedName>
    <definedName name="_xlnm.Print_Area" localSheetId="5">'SANACIJA (3)'!$A$1:$F$36</definedName>
  </definedNames>
  <calcPr fullCalcOnLoad="1"/>
</workbook>
</file>

<file path=xl/sharedStrings.xml><?xml version="1.0" encoding="utf-8"?>
<sst xmlns="http://schemas.openxmlformats.org/spreadsheetml/2006/main" count="1436" uniqueCount="766">
  <si>
    <t>TESARSKI RADOVI UKUPNO:</t>
  </si>
  <si>
    <t>ZEMLJANI RADOVI UKUPNO:</t>
  </si>
  <si>
    <t>STAVKA 2</t>
  </si>
  <si>
    <t>STAVKA 3</t>
  </si>
  <si>
    <t>STAVKA 4</t>
  </si>
  <si>
    <t>m2</t>
  </si>
  <si>
    <t>STAVKA 5</t>
  </si>
  <si>
    <t>STAVKA 6</t>
  </si>
  <si>
    <t>STAVKA 7</t>
  </si>
  <si>
    <t>STAVKA 1</t>
  </si>
  <si>
    <t>m3</t>
  </si>
  <si>
    <t>STAVKA 8</t>
  </si>
  <si>
    <t>STAVKA 9</t>
  </si>
  <si>
    <t>STAVKA 10</t>
  </si>
  <si>
    <t>IZOLATERSKI RADOVI</t>
  </si>
  <si>
    <t>IZOLATERSKI RADOVI UKUPNO:</t>
  </si>
  <si>
    <t>BETONSKI RADOVI</t>
  </si>
  <si>
    <t>ZEMLJANI RADOVI</t>
  </si>
  <si>
    <t>BETONSKI RADOVI UKUPNO:</t>
  </si>
  <si>
    <t>ZIDARSKI I ZAVRŠNI ZIDARSKI RADOVI</t>
  </si>
  <si>
    <t>ST1</t>
  </si>
  <si>
    <t>ST2</t>
  </si>
  <si>
    <t>ST3</t>
  </si>
  <si>
    <t>ST4</t>
  </si>
  <si>
    <t>ST5</t>
  </si>
  <si>
    <t>ST6</t>
  </si>
  <si>
    <t>ST7</t>
  </si>
  <si>
    <t>ST9</t>
  </si>
  <si>
    <t>ST8</t>
  </si>
  <si>
    <t>ST10</t>
  </si>
  <si>
    <t>ST11</t>
  </si>
  <si>
    <t>STAVKA 11</t>
  </si>
  <si>
    <t>kom</t>
  </si>
  <si>
    <t xml:space="preserve">Dobava, transport, nasipavanje i nabijanje tampona od krupnog šljunka (tucanika), ispod razine donje betonske podloge - u sloju debljine 10 cm, a na prethodno niveliranu i nabijenu zemljanu  podlogu. Šljunak granulacije 0-32 mm, zbijen do  Ms=40 MN/m2. Potrebnu zbijenost izvoditelj je dužan kontrolirati od za to ovlaštenih pravnih ili fizičkih osoba. Način nabijanja odrediti u dogovoru sa Nadzornim inženjerom. </t>
  </si>
  <si>
    <t xml:space="preserve">Praćenje kontrole kvalitete, uzimanje uzoraka, dobava atesta i izrada izvještaja o kvaliteti izvedenih betonskih i AB konstrukcija obaveza su Izvoditelja i uključeni su u cijenu. Atesti za materijale, poluproizvode i proizvode obvezno se dostavljaju pri isporuci na objektu i evidentiraju se u građevinskom dnevniku. Materijali bez valjanog atesta ili dokaza o kvaliteti ne smiju se ugraditi. </t>
  </si>
  <si>
    <t>Cement, armatura, agregat, dodaci betonu, voda, predgotovljeni elementi, proizvodi i sustavi za zaštitu i popravak betonskih konstrukcija moraju odgovarati važećim standardima kako je prikazano u prilozima "A"-"H" Tehničkog propisa za betonske konstrukcije.</t>
  </si>
  <si>
    <t>Svojstva armature koja se rabi za betonske konstrukcije moraju biti u skladu sa Tehničkim propisom za betonske konstrukcije.</t>
  </si>
  <si>
    <t>Napomena: aproksimativni utrošak armature 80-100 kg/m3 betona.</t>
  </si>
  <si>
    <t>Izvedba armiranog cementnog estriha mora dogovarati važećim propisima, standardima i normama. Uključuje dobavu i postavljanje podložne izolacije i zaštitnih folija, odgovarajuće sitnozrnog betona armiranog sintetičnim vlaknima vrlo fino površinski zaglađenog i niveliranog, sa svim potrebnim pripremama, sredstvima i radovima.  Izvedba estriha uključuje pripremne radove i koordinaciju sa instalaterskim radovima i ugradnjom opreme. Estrih treba biti dilatiran kako bi se izbjegle pukotine uslijed skupljanja i termičkog rada, dilatiran je od zida slojem zvučne izolacije - plivajući pod. Dilatacijske reške ispunjavaju se elastificiranim ekspandiranim polistirenom debljine 1,00 cm.</t>
  </si>
  <si>
    <t>ESTRIH</t>
  </si>
  <si>
    <t xml:space="preserve">U cijenu je uključeno: </t>
  </si>
  <si>
    <t>_dobava svog potrebnog materijala, uključujući transport i skladištenje</t>
  </si>
  <si>
    <t>_sav rad na izvođenju i kompletnu pripremu</t>
  </si>
  <si>
    <t>_sve potrebne radne skele</t>
  </si>
  <si>
    <t xml:space="preserve">_ sva potrebna pomagala, sredstva, alate i priručni materijal </t>
  </si>
  <si>
    <t>_ sve radove i sredstva za obradu rubova, prodora i detalja prema pravilima struke i atestiranim detaljima proizvođača</t>
  </si>
  <si>
    <t xml:space="preserve"> _čišćenje prostora za vrijeme i po završetku radova</t>
  </si>
  <si>
    <t>_troškove dobave ili izrade atesta za sve ugrađene materijale</t>
  </si>
  <si>
    <t>HIDROIZOLACIJE</t>
  </si>
  <si>
    <t xml:space="preserve">Vrsta materijala opisana je u pojedinačnoj stavci. Radove smiju izvoditi samo izvođači specijalizirani za ovu vrstu radova, sve prema uputama proizvođača. </t>
  </si>
  <si>
    <t>TERMOIZOLACIJE</t>
  </si>
  <si>
    <t>Termoizolacije koje se koriste su XPS - ekstrudirani polistiren, EPS - Stiropor i mineralna vuna. Radovi uključuju sva spojna sredstva za postav izolacije. Svi radovi trebaju se izvoditi prema uputama proizvođača materijala i spojnih sredstava.</t>
  </si>
  <si>
    <t xml:space="preserve">Nabava, dovoženje, nasipavanje i nabijanje tucanika granulacije 8-15 mm u sloju debljine d= 5 cm, zbijen do  Ms=40 MN/m2. Potrebnu zbijenost izvoditelj je dužan kontrolirati od za to ovlaštenih pravnih ili fizičkih osoba. Način nabijanja odrediti u dogovoru sa Nadzornim inženjerom. </t>
  </si>
  <si>
    <t>GIPSARSKI RADOVI</t>
  </si>
  <si>
    <t>Potkonstrukcija:</t>
  </si>
  <si>
    <t>Obloga:</t>
  </si>
  <si>
    <t xml:space="preserve">Potkonstrukcija se izvodi od pocinčanih čeličnih UW i CW profila različitih visina profila , a minimalne debljine stjenke od 0.6 mm  sa štancanim otvorima za vodovodne ili električne instalacije. UW profili učvršćuju se u pod i strop , a CW profili u UW i zidove u skladu sa ÖNORM DIN 18 182 Teil 1. Razmak i odabir potkonstrukcije ovisi o traženim karakteristikama zida te o visini prostorije. </t>
  </si>
  <si>
    <t xml:space="preserve">Obloga se izvodi od gipskartonskih ploča debljine 12.5 mm u jednom ili više slojeva. Obloga se postavlja 1 cm od poda i zaštićuje od tehnološke vlage.  Fiksiraju se na pocinčanu potkonstrukciju odgovarajućim samoreznim vijcima prema uputama proizvođača. Kod izvedbe konstrukcije od GK ploča potrebno se držati svih uputa proizvođača, naročito u vezi uskladištenja ploča i uvjeta temperature i vlažnosti zraka prostora u kojima će se izvoditi strop ili pregrada(temperatura od 11 do 35°C i relativna vlažnost od 70%). </t>
  </si>
  <si>
    <t>Priključci i izolacijski sloj:</t>
  </si>
  <si>
    <t>Sve priključne površine na zidovima, na stropu ili na podu izvode se s brtvenim trakama. U kontaktu između dviju nosivih metalnih potkonstrukcija postavlja se PE traka.</t>
  </si>
  <si>
    <t>Izolacija:</t>
  </si>
  <si>
    <t>Obrada spojeva i površina:</t>
  </si>
  <si>
    <t>Spojevi ploča  se bandažiraju i obrađuju specijalnim zapunjačem prema preporuci proizvođača. Spoj sa zidom izvesti UD profilima. Bridove učvrstiti tipskim metalnim "L" profilima. Nakon obrade spojeva i prekrivanja spojnih sredstava potrebno je površinu zida obraditi tako da bude prikladna za nanošenje impregnacijskih sredstava prije bojanja ili postavljanja keramičkih pločica.</t>
  </si>
  <si>
    <t>_ dobava svog potrebnog materijala, uključujući transport i skladištenje</t>
  </si>
  <si>
    <t>_sve potrebne skele</t>
  </si>
  <si>
    <t>_ sva potrebna pomagala, sredstva, alate i priručni materijal, uključuući sredstva i mjere zaštite na radu</t>
  </si>
  <si>
    <t xml:space="preserve"> _čišćenje prostora za vrijeme i pozavršetku radova</t>
  </si>
  <si>
    <t>_ zaštitu od nepovoljnih atmosferskih utjecaja</t>
  </si>
  <si>
    <t>standardne ploče</t>
  </si>
  <si>
    <t>vodootporne ploče</t>
  </si>
  <si>
    <t>m1</t>
  </si>
  <si>
    <t>STAVKA 12</t>
  </si>
  <si>
    <t>ST12</t>
  </si>
  <si>
    <t>STOLARSKI RADOVI</t>
  </si>
  <si>
    <t>BRAVARSKI RADOVI</t>
  </si>
  <si>
    <t xml:space="preserve">Prozore i vrata izvoditi prema Tehničkim propisima za prozore i vrata NN 69/06. 
</t>
  </si>
  <si>
    <t>kom L</t>
  </si>
  <si>
    <t>kom D</t>
  </si>
  <si>
    <t>STAKLARSKI RADOVI</t>
  </si>
  <si>
    <t>KAMENARSKI RADOVI</t>
  </si>
  <si>
    <t>KERAMIČARSKI RADOVI</t>
  </si>
  <si>
    <t>LIČILAČKI RADOVI</t>
  </si>
  <si>
    <t>Kod polaganja keramičkih pločica koristit će se fleksibilna ljepila za što je  potrebno je pripremiti podlogu, tj. očistiti od prašine i masnoća. Prema upustvu proizvođača ljepila pripremiti smjesu, a zatim je nanositi na podlogu prvo ravnom, a onda nazubljenom lopaticom kako bi se dobila točna optimalna debljina sloja ljepila. Pločicu utisnuti u ljepilo.</t>
  </si>
  <si>
    <t>Ukoliko je podloga za ljepljenje pločica loša u pogledu prionjivosti treba je prije lijepljenja pločica impregnirati. Ako se to konstatira, otklanjanje nedostataka na podlozi ide na teret izvoditelja podloge. Za lijepljenje pločica mogu se upotrijebiti samo ona ljepila koja su od strane proizvođača deklarirana za određenu vrstu radova i atestirana u ovlaštenoj instituciji. Kod svih predradnji i lijepljenja pločica izvođač se mora strogo pridržavati receptura i uputa proizvođača ljepila.</t>
  </si>
  <si>
    <t xml:space="preserve">Rezanje pločica mora biti uredno i precizno obavljeno za to propisanim alatom.Trenutkom početka radova smatra se da je izvođač pregledao i prihvatio podlogu, te na istu nema primjedbi, pa se naknadne primjedbe na nedostatke o kvaliteti podloge neće priznati, te loša kvaliteta gotovog rada ide isključivo na teret izvođača ovih radova. Sastavni dio keramičarskih radova je i hidro izolacija zidne i podne obloge u mokrim čvorovima, elastičnim polimercementnim premazima sa tipskim trakama na spoju horizontalnih i vertikalnih ploha. Hidroizolacija se izvodi do visine od 2m, pločicama se oblažu zidovi do te visine u sanitarijama. </t>
  </si>
  <si>
    <t>U jedinične cijene uključen je sav potreban materijal, transport do radnog mjesta i sav rad. Količine u troškovniku su neto, a povećanje zbog rezanja, loma i sl., uključeno je u jediničnu cijenu.
U izvedbi je uključeno: dobava uzoraka u svrhu odobrenja, ispitivanje i čišćenje podloge, izravnanje manjih neravnina, precizno izvođenje priključaka opločenja na ostale građevne dijelove, zaštita gotovih površina, čišćenje opločenih površina, te odvoz svih otpadaka, ambalaže i viška materijala po dovršenju radova.</t>
  </si>
  <si>
    <t>Vezivni materijali (cementni mort i ljepila) moraju odgovarati HRN i imati ateste, moraju se nanijeti u propisanoj deklariranoj debljini, tako da osiguravaju potpuno i trajno prijanjanje i ne simiju promijeniti ni oštetiti površinu podloge.</t>
  </si>
  <si>
    <t>Pločice se polažu fuga na fugu.</t>
  </si>
  <si>
    <t>Podovi wc-a i kupaonica trebaju imati pad prema sifonu, a ostali podovi trebaju biti potpuno horizontalani.</t>
  </si>
  <si>
    <t>Nakon završetka polaganja vrši se fugiranje i čišćenje poda.</t>
  </si>
  <si>
    <t>Nakon završenih radova potrebno je pod zaštititi od eventualnih prijevremenih opterećenja, dok ljepilo i mort ne otvrdnu.</t>
  </si>
  <si>
    <t>pod:</t>
  </si>
  <si>
    <t>sokl:</t>
  </si>
  <si>
    <t xml:space="preserve">Kamen kao i ostali materijali potrebni za ugradnju trebaju odgovarati hrvatskim normama. Kamen koji se izabere treba imati visok nivo otpornosti na vanjske utjecaje, posebno na vlagu i posolicu. </t>
  </si>
  <si>
    <t xml:space="preserve">Sve kamenorezačke radove izvesti stručno i solidno, prema detaljnim nacrtima, opisu troškovnika i uputama projektanta. Ukoliko nastane razlika između troškovnika i detalja, za ispravnost procjene mjerodavan je detalj, te zato izvoditelj mora prije davanja konačne ponude s projektatom uksladiti detalje. Način slaganja potrebno je precizno dogovoriti prije početka izgradnje i oblaganja. </t>
  </si>
  <si>
    <t>_izrada uzoraka kamena i probnih uzoraka plohe</t>
  </si>
  <si>
    <t>_sav rad na izvođenju i kompletnu pripremu, do kompletne gotovosti</t>
  </si>
  <si>
    <t xml:space="preserve">_sva potrebna pomagala, sredstva, alate i priručni materijal </t>
  </si>
  <si>
    <t>_ zaštitu ugrađenih elemenata</t>
  </si>
  <si>
    <t>_čišćenje i odvoz viška materijala nakon radova</t>
  </si>
  <si>
    <t>Ovim radovima obuhvaćeno je bojanje unutrašnjih zidova i stropova od GK ploča. Zidovi će se bojati bojom koju je lako održavati laganom otopinom deterdženata, stropovi se bojanju disperzivnom bojom. Materijal za izvedbu ličilačkih radova treba biti prvorazredan. Na oličenim površinama ne smiju se poznati tragovi četke ili valjka, ne smije biti mrlja, a ton boje treba biti ujednačen.</t>
  </si>
  <si>
    <t>Jedinična cijena treba obuhvatiti:
- sav materijal, dobavu, izradu i dopremi alata, i uskladištenje,
- troškove radne snage za kompletan  rad opisan u troškovniku,
- sve horizontalne i vertikalne transporte do mjesta montaže,
- potrebne radne i pomoćne skele ,
- čišćenje nakon završetka radova,
- svu štetu kao i troškovi popravka kao posljedica nepažnje u toku izvedbe,
- troškovi zaštite na radu,
- troškovi atesta,
- zaštitu okolnih konstrukcija od prljanja</t>
  </si>
  <si>
    <t>Prije početka ličilačkih radova izvođač je dužan zaštititi sve površine od prljanja, a nakon završetka radova očistiti sve uprljane površine. Ton boje određuje projektant.</t>
  </si>
  <si>
    <t>Dok radovi traju, izvođač je dužan zaštititi od oštećenja ili prljanja sve ostale građevinske dijelove i opremu (podove, stakla, vrata i sl.).
Pri izvođenju radova strogo se pridržavati temperaturnih uvjeta za vlažnosti podloge i zraka u prostoru, kao i sigurnosno- zaštitnih mjera. Radovi mogu izvoditi samo specijalizirane tvrtke sa ovlaštenjem proizvođača, koristeći isključivo pribor i alate koje propisuje proizvođač.</t>
  </si>
  <si>
    <t>OPĆI UVJETI</t>
  </si>
  <si>
    <t xml:space="preserve"> </t>
  </si>
  <si>
    <t>Izrada ponude prema priloženom troškovniku podrazumijeva:
- da je Izvoditelj radova detaljno analizirao i shvatio ponudbenu dokumentaciju te u slučaju nejasnoća zatražio pismeno objašnjenje investitora i projektanta prije davanja ponude, odnosno najkasnije pravodobno prije izvođenja radova,
- da je pregledao lokaciju budućeg gradilišta i šireg okruženja i upoznao se sa svim elementima relevantnim za izvođenjem radova što uključuje lokalne propise i posebne dokumente kao i stanje izvedenih radova
- da je upoznat sa lokacijom javne deponije, uvjetima zbrinjavanja otpada koje propisuje nadležno komunalno poduzeće, transportnom rutom, administrativnim taksama i ostalnim što utječe na formiranje cijene  za zbrinjavanje otpada,</t>
  </si>
  <si>
    <t xml:space="preserve">U jediničnim cijenama za pojedine stavke uračunati su svi radovi potrebni za ispravno i potpuno dovršenje predmetnih radova što obuhvaća troškove za:
- sav materijal, potreban rad, transporte, radne i pomoćne skele, oplate, alate, opremu, strojeve i pribor,
- organizaciju gradilišta sa potrebnim objektima, svim traženim zaštitama i stvaranjem odgovarajućih uvjeta za rad,
- priključke, energente, režije, upravu gradilišta i poduzeća,
- signalizaciju, regulaciju prometa i zbrinjavanje otpada,
- redovito čišćenje i odvoženje viška materijala i otpada,
- geodetsko praćenje izvođenja radova,
- izradu projekta izvedenog stanja,
- dobavu atesta i dokaza kvalitete za sve ugrađene materijale i sustave,
- izrada uzoraka i radioničkih nacrta i
- sve ostalo što je potrebno za izvođenje radova. </t>
  </si>
  <si>
    <t xml:space="preserve">Od trenutka preuzimanja gradilišta pa do primopredaje radova izvođač je odgovoran za stvari i osobe koje se nalaze unutar gradilišta.     </t>
  </si>
  <si>
    <t>Radovi se izvode prema projektu, a u slučajevima kada su potrebne izmjene ili dopune projekta ili njegovih dijelova, odluku o tome donosit će sporazumno Projektant, nadzorni inženjer (kao predstavnik Investitora) i predstavnik Izvoditelja radova, a tu svoju odluku unositi će u Građevni dnevnik. Sve izmjene ili dopune projekta, ili njegovih dijelova, za koje se po Građevnom dnevniku ne može dokazati da su uslijedile po opisanom postupku, neće se obračunavati ni po privremenom ni po konačnom Obračunu. Da bi izmjena projekta bila pravovaljana mora je odobriti i potpisati Projektant, te se izmjena učinjena bez suglasnosti Projektanta neće smatrati pravovaljanom i za sobom povlači narušavanje autorskog djela Projektanta.</t>
  </si>
  <si>
    <t>Sve eventualne nejasnoće prije izvođenja radova Izvoditelj je dužan razjasniti sa Projektantima i Nadzornim inženjerima, upozoriti Projektanta i Nadzornog inženjera na moguće nedostatke ili greške u dokumentaciji i predložiti uočena moguća poboljšanja rješenja i izvedbe.</t>
  </si>
  <si>
    <t xml:space="preserve">Izvođač je odgovoran za efikasnost, međusobnu usklađenost i suradnju  kooperanata. Svaka nova faza izvođenja radova može započeti nakon pismenog usvajanja prethodno izvedenih radova od strane izvođača slijedeće faze. </t>
  </si>
  <si>
    <t>Prije narudžbe pojedinih materijala Izvoditelj je dužan projektantu dostaviti uzorke na ovjeru.</t>
  </si>
  <si>
    <t xml:space="preserve">Prije narudžbe pojedinih materijala i izrade radioničkih nacrta Izvoditelj je dužan prekontrolirati mjere na gradilištu. </t>
  </si>
  <si>
    <t xml:space="preserve">Nužno je poštivanje komunalnih odredbi, termina za gradnju, pravila javnog reda i mira te održavanje javnih površina urednim. </t>
  </si>
  <si>
    <t>REKAPITULACIJA</t>
  </si>
  <si>
    <t>GIPSARSKI RADOVI UKUPNO:</t>
  </si>
  <si>
    <t>KERAMIČARSKI RADOVI UKUPNO:</t>
  </si>
  <si>
    <t>STOLARSKI RADOVI UKUPNO:</t>
  </si>
  <si>
    <t>LIČILAČKI RADOVI UKUPNO:</t>
  </si>
  <si>
    <t>UKUPNO:</t>
  </si>
  <si>
    <t>ZIDARSKI I ZAVRŠNI ZIDARSKI RADOVI UKUPNO:</t>
  </si>
  <si>
    <t>KAMENARSKI RADOVI UKUPNO:</t>
  </si>
  <si>
    <t>STAKLARSKI RADOVI UKUPNO:</t>
  </si>
  <si>
    <t>Kao izolacijski sloj predviđena je meka mineralna vuna minimalne debljine 5 cm koja se postavlja po čitavoj površini tako da se onemogući njeno pomicanje i PE folija preko nje.</t>
  </si>
  <si>
    <t>Investitor: Grad Zadar, Narodni trg 1, Zadar</t>
  </si>
  <si>
    <t>Zgrada: Poslovno- stambena zgrada, k.č. 6335 k.o. Mali Iž</t>
  </si>
  <si>
    <t>TROŠKOVNIK GRAĐEVINSKO-OBRTNIČKIH RADOVA I OPREMANJA</t>
  </si>
  <si>
    <t>Sve radove iz ovog troškovnika treba izvesti solidno i stručno do potpune gotovosti i funkcionalnosti u skladu sa: 
- glavnim projektom, 
- važećim zakonima, propisima i normama,
- pravilima struke i zanata,
- prema uputama proizvođača.</t>
  </si>
  <si>
    <t>Radovi sanacije se odnose na izvođenje svih radova potrebnih da se kameni zidovi suterena, dijelom ukopani u teren očiste, učvrste te izoliraju materijalima adekvatnim za takvu vrstu ziđa. Cijena radova obuhvaća sav rad, materijal, skele te sav ostali materijal i pribor potreban da bi se radovi izveli u potpunosti te u skladu sa pravilima struke.  U cijenu uračunati i troškove preventivnih mjera zaštite konstrukcije, instalacijskih vodova i ljudi.</t>
  </si>
  <si>
    <t>SANACIJA ZIDOVA</t>
  </si>
  <si>
    <t>RUŠENJA I DEMONTAŽE</t>
  </si>
  <si>
    <t>RUŠENJA I DEMONTAŽE UKUPNO:</t>
  </si>
  <si>
    <t>Rušenje pregradnog zida d=10 cm od opeke. Zid je izveden u visini od 318 cm.</t>
  </si>
  <si>
    <t>paušal</t>
  </si>
  <si>
    <t>vrata dim. 95x235 cm</t>
  </si>
  <si>
    <t>prozor dim. 120x140 cm</t>
  </si>
  <si>
    <t>prozor dim. 136x61 cm</t>
  </si>
  <si>
    <t>prozor dim. 132x93 cm</t>
  </si>
  <si>
    <t>vrata dim. 110x235 cm</t>
  </si>
  <si>
    <t xml:space="preserve">Demontaža postojećih drvenih i PVC prozora i vrata u zidu debljine 58 cm. U jediničnu cijenu je uključen i odvoz materijala na deponij.
</t>
  </si>
  <si>
    <t>prozor dim. 90x90 cm</t>
  </si>
  <si>
    <t>Demontaža postojećeg spuštenog stropa. Spušteni strop je dijelom izveden od drvene lamperije, a dijelom od gips- kartonskih ploča, na visini od 271 do 313 cm. U jediničnu cijenu je uključen i odvoz materijala na deponij.</t>
  </si>
  <si>
    <t xml:space="preserve">Rušenje dijela kamenog zida d=58 cm na jugoistočnom pročelju za ulazna vrata. Otvor za ulazna vrata se izvodi na mjestu i u dimenzijama nekadašnjeg otvora 220x220-240 cm što je vidljivo po položaju i dimenzijama rasteretnog luka od opeke izvedenog iznad nekadašnjeg otvora i po ravnim fugama u kamenom zidu u obliku i dimenzijama vrata. Rušenje otvora je potrebno izvoditi ručno, iznimno pažljivo, pazeći da se ne naruši stabilnost zgrade. U jediničnu cijenu je uključen i odvoz materijala na deponij.
</t>
  </si>
  <si>
    <t xml:space="preserve">Demontaža rasvjetnih tijela, umivaonika sa slavinom, razvodnih kutija i svih ostalih elemenata instalacija. Demontaža kamene spomen ploče te ostalih plasičnih oznaka i ploča na pročelju zgrade.  U jediničnu cijenu je uključen i odvoz materijala na deponij. Spomen ploču predati predsjedniku mjesnog odbora na raspolaganje.
</t>
  </si>
  <si>
    <t xml:space="preserve">Zemljani i kameni materijali kategorizirani su kako slijedi:
Kategorija "A" - pod zemljanim materijalom ove kategorije podrazumijevaju se svi čvrsti
materijali, gdje je potrebno miniranje kod cijelog iskopa. U ovu grupu spadaju sve vrste
čvrstih tala, kompaktnih stijena (eruptivnih i metamorfnih) u zdravom stanju uključujući i
eventualno tanje slojeve rastresenog materijala na površini ili takve stijene s mjestimičnim
gnijezdima gline i lokalnim trošim, odnosno zdrobljenim zonama. U ovu grupu spadaju i tla koja sadrže vise od 50% samaca za čiji je iskop također potrebno miniranje.
Kategorija "B" – pod zemljanim materijalom ove kategorije podrazumijevaju se polučvrsta
kamenita tla, gdje je potrebno djelomično miniranje, a ostali se dio iskopa obavlja izravnim strojnim radom. U ovu grupu materijala spadaju: flišni materijali uključujući i rastreseni materijal, homogeni lapori, trošni pješčenjaci, mješavine lapora i pješčenjaka, većina dolomita, jako zdrobljeni vapnenac, sve vrste škriljevca, neki konglomerati i slični materijali.
Kategorija "C" - pod zemljanim materijalom ove kategorije podrazumijevaju se svi ostali
zemljani materijali koje nije potrebno minirati, nego se mogu kopati upotrebom pogodnih
strojeva (bagera, buldožera, skrepera i sl.)
</t>
  </si>
  <si>
    <t xml:space="preserve">Radovi rušenja i demontaže odnose se na uklanjanje postojećeg pregradnog zida u prostoru, demontažu spuštenog stropa i postojeće stolarije. Ujedno je potrebno rušenje tri betonske stepenice na podu uz skidanje i iskop poda do projektom određene dubine i otvaranje nekadašnjeg otvora za ulaz na jugoistočnom pročelju zgrade. Radovima je također obuhvaćeno uklanjanje postojećih vodova instalacija u podu i zidovima. Radove izvoditi oprezno, pazeći da se ne naruši statika zgrade. U jediničnu cijenu je potrebno uključiti sav rad i materijal te sva sredstva za podupiranje i osiguravanje stabilnosti zgrade. Također je u jediničnu cijenu potrebno uključiti odvoz i zbrinjavanje svog otpadnog materijala na deponij.
</t>
  </si>
  <si>
    <t xml:space="preserve">Sve stavke zemljanih materijala obračunavaju se u sraslom ili zbijenom stanju po kubičnom metru. Transport materijala na deponiju obračunava se po kubičnom metru u sraslom stanju.
</t>
  </si>
  <si>
    <r>
      <rPr>
        <sz val="10"/>
        <rFont val="Arial"/>
        <family val="2"/>
      </rPr>
      <t>Ukoliko izvođač prilikom iskopa zemlje naiđe na bilo kakve predmete, objekte ili instalacije, dužan je na tom mjestu obustaviti radove i o tome obavijestiti investitora i nadzornog inženjera.</t>
    </r>
    <r>
      <rPr>
        <sz val="10"/>
        <color indexed="10"/>
        <rFont val="Arial"/>
        <family val="2"/>
      </rPr>
      <t xml:space="preserve">
</t>
    </r>
    <r>
      <rPr>
        <sz val="10"/>
        <rFont val="Arial"/>
        <family val="2"/>
      </rPr>
      <t xml:space="preserve"> Ukoliko troškovničkom stavkom nije drugačije navedeno, odvoz zemlje uključuje transport na odlagalište.</t>
    </r>
  </si>
  <si>
    <t>Fino planiranje površina iskopa prije razastiranja sloja tampona s točnošću od ± 2 cm.</t>
  </si>
  <si>
    <t>Radove izvesti prema projektu. U troškovniku je dana kategorija iskopnog materijala u
pojedinim stavkama, u kojima se obavljaju iskopi. Projektom predviđena kategorija je
aproksimativna, koju treba odrediti, izravno na terenu (gradilištu), uz obvezno prisustvo
rukovoditelja gradilišta i nadzornog inženjera. Stvarnu kategoriju iskopnog materijala, prema opisu u građevinskim normama, nadzorni inženjer upisuje u građevinski dnevnik.</t>
  </si>
  <si>
    <r>
      <rPr>
        <sz val="10"/>
        <rFont val="Arial"/>
        <family val="2"/>
      </rPr>
      <t xml:space="preserve">Tijekom radova na iskopima kontrolirati:
- da se iskop obavlja prema visinskim kotama iz projekta
- da tijekom rada ne dođe do potkopavanja ili oštećenja okolnih zidova
- da se ne degradira ili oštećuje temeljno tlo zbog neadekvatnih iskopa
</t>
    </r>
    <r>
      <rPr>
        <sz val="14"/>
        <rFont val="Arial"/>
        <family val="2"/>
      </rPr>
      <t xml:space="preserve">
</t>
    </r>
  </si>
  <si>
    <t xml:space="preserve">Rušenje postojećih betonskih stepenica na podu u sjeverozapadnom dijelu zgrade. Stepenice su izvedene u visini od 7, 15 i 15 cm, a širine gazišta 1m. Rušenje je potrebno izvoditi ručno, pažljivo, pazeći da se ne naruši stabilnost zgrade. U jediničnu cijenu je uključen i odvoz iskopanog materijala na deponij.
</t>
  </si>
  <si>
    <t xml:space="preserve">Betonirati je dozvoljeno tek nakon što je nadzorni inženjer pregledao oplatu, odobrio montažu armature i nakon toga potvrdio ispravnost postavljanja iste upisom u građevinski dnevnik. </t>
  </si>
  <si>
    <t>Kontrolni postupak utvrđivanja tlačne čvrstoće očvrsnulog betona provodi se na uzorcima koji se uzimaju neposredno prije ugradnje betona u betonsku konstrukciju.</t>
  </si>
  <si>
    <t>Betoniranje donje betonske podloge betonom C30/37, lagano armirane mrežom Q131. Izvodi se u debljini od 12 cm na izravnatom i dobro nabijenom sloju tucanika.</t>
  </si>
  <si>
    <t xml:space="preserve">Ispuna zidova i obloga od GK ploča mineralnom vunom prikazana je u gipsarskim radovima.
</t>
  </si>
  <si>
    <t>Veće izbočine treba otući ili izbrusiti, a neravnine i udubine zapuniti mortom za izravnanje. Izvođač izolaterskih radova dužan je prije polaganja hidroizolacije provjeriti ravnost i kvalitetu podloge, te zatražiti popravak iste ako je to potrebno. Sve izolacije polažu se točno prema detaljnjoj uputi proizvođača, koristeći sve propisane tipske spojene, kutne i brtvene elemente i tehnike ugradnje.</t>
  </si>
  <si>
    <t xml:space="preserve">Hidroizolacije se izvode kao folije, membrane, mortovi ili premazi, na vertikalnim i horizontalnim plohama. Kod izrade hidroizolacije treba se u potpunosti pridržavati uputstva proizvođača materijala, kako u pogledu pripreme podloga tako i svih faza rada, zaštite izvedene izolacije te uvjeta rada (atmosferske prilike, temperatura i sl). Podloge za izolaciju potrebno je dobro očistiti od svih nečistoća, prašine, krhotina i masnoća. </t>
  </si>
  <si>
    <t>obloga d=9,5cm</t>
  </si>
  <si>
    <t xml:space="preserve">Jedinična cijena mora obuhvatiti sav rad i materijal, sav transport do i unutar gradilišta i do mjesta ugradbe, zaštitne premaze, sav potreban okov, kao i sve pomoćne radove i materijale. </t>
  </si>
  <si>
    <t xml:space="preserve"> Ukoliko bi što u troškovniku, nacrtu ili detalju bilo nejasno mora izvoditelj prije početka radova tražiti razjašenje od projektanta u sklopu projektantskog nadzora.  Izvođač je dužan prije početka izvođenja radova konzultirati se s projektantom. Izvoditelj je dužan upoznati se sa projektom, predviđenim detaljima, uvjetima izvođenja i koordinacije sa ostalim radovima. Izvoditelj može ponuditi i alternativno  rješenje detalja i spojeva ovisno o tehonolgiji kojom raspolaže, u okviru zadane geometrije i tražene kvalitete.</t>
  </si>
  <si>
    <t>Izrada obloge zidova ukupne debljine obloge 9,5 cm od jednostrukih gips kartonskih ploča u svemu prema uputstvu proizvođača. Međuprostor je ispunjen slojem mineralne vune d=8 cm i PE folijom. U stavku ulazi sav materijal i rad da bi se zid pripremio za bojanje ili oblaganje keramičkim pločicama. U mokrim prostorima postavljaju se vodootporne GK ploče. Potkonstrukciju ojačati na mjestima ugradnje opreme ili fiksiranja drugih elemenata. Uključuje obradu rubova doprozornika, dovratnika i nadvoja te sve potrebne spojeve.</t>
  </si>
  <si>
    <t>Izrada spuštenog stropa ovješenog 30cm od postojećeg stropa. Spušteni strop se izvodi od jednostrukih gipskartonskih ploča u svemu prema uputstvu proizvođača. Visina ugradnje do 3.2 m . Međuprostor je ispunjen slojem mineralne vune d=5cm i PE folijom. Uz SI i JZ zid je potrebno izvesti šlic za skriveno rasvjetno tijelo (vidi presjek). U stavku ulazi sav materijal i rad da bi se strop pripremio za bojanje. U mokrim prostorima postavljaju se vodootporne GK ploče. Uključuje obradu rubova te sve potrebne spojeve.</t>
  </si>
  <si>
    <t xml:space="preserve"> Izrada pregradnih stijena od GKI ploča ukupne debljine 10  i 12.5 cm,od obostrano dvoslojno postavljenih GK ploča d=2 x 12,5 mm, s jednostrukom metalnom pocinčanom konstrukcijom. Zid debljine 12.5 cm potrebno je izvesti sa svim elementima za klizna vrata unutar zida (vidi staklarsku stavku 3).U stijene je ugrađen izolacijski sloj mineralne vune d=5 cm. Međuprostor je potpuno ispunjen slojem mineralne vune. U mokrim prostorima postavljaju se vodootporne GK ploče. U stavku ulazi sav materijal i rad da bi se zid pripremio za bojanje ili oblaganje ker. pločicama. Potkonstrukciju ojačati na mjestima ugradnje opreme ili fiksiranja drugih elemenata.  Uključuje obradu rubova te sve potrebne spojeve.</t>
  </si>
  <si>
    <t>zid d=10 cm</t>
  </si>
  <si>
    <t>zid d=12,5 cm</t>
  </si>
  <si>
    <t>Bravarski elementi izrađuju se za potrebe spajanja elemenata drvene konstrukcije međusobno. Dodatni spojeni elementi za postav opreme izvode se u koordinaciji sa izvođačima drugih radova, ugradnjom sidrenih elemenata.</t>
  </si>
  <si>
    <t>Dobava matrijala, izrada i montaža ulaznih, dvokrilnih, zaokretnih vrata u zidu debljine 58 cm. Dim. otvora 194x210 cm. Vratno krilo je drveni roštilj od jelovine sa unutarnje strane obučen šperpločom, a sa vanjske daskama ariša horizontalno postavljenim, spajanim na sistem utor-pero. Dovratnici su od punog drva, ariša. U stavku je uključen sav okov koji omogućuje kompletno funkcioniranje elementa. Stolarska stavka 1.</t>
  </si>
  <si>
    <t>Dobava materijala, izrada i montaža drvenog fiksnog prozora u zidu debljine 58 cm. Dim. otvora 100x224 cm. Ostakljenje se vrši dvostrukim IZO staklom 4+16+4 mm, sa LOW-E premazom, međuprostor ispunjen inertnim plinom. Stolarska stavka 2.</t>
  </si>
  <si>
    <t>Dobava materijala, izrada i montaža drvenog, dvokrilnog, otklopno (desno krilo)- zaokretnog prozora u zidu debljine 58 cm. Dim. otvora 124x144 cm. Ostakljenje se vrši dvostrukim IZO staklom 4+16+4 mm, sa LOW-E premazom, međuprostor ispunjen inertnim plinom. Stolarska stavka 3.</t>
  </si>
  <si>
    <t>Dobava materijala, izrada i montaža drvenog, jednokrilnog, otklopno- zaokretnog prozora u zidu debljine 58 cm. Dim. otvora 75x49 cm. Ostakljenje se vrši dvostrukim IZO staklom 4+16+4 mm, sa LOW-E premazom, međuprostor ispunjen inertnim plinom. Stavka 4 se sa stavkom 5 spaja drvenim elementom u širini pregradnog zida, sa prekinutim toplinskim mostom. Izrada i montaža uključeni u stavku. Stolarska stavka 4.</t>
  </si>
  <si>
    <t>Dobava materijala, izrada i montaža drvenog, jednokrilnog, otklopno- zaokretnog prozora u zidu debljine 58 cm. Dim. otvora 55x49 cm. Ostakljenje se vrši dvostrukim IZO staklom 4+16+4 mm, sa LOW-E premazom, međuprostor ispunjen inertnim plinom. Spaja se sa stavkom 4. Stolarska stavka 5.</t>
  </si>
  <si>
    <t>Dobava materijala, izrada i montaža drvenog, dvokrilnog, otklopno (desno krilo)- zaokretnog prozora u zidu debljine 58 cm. Dim. otvora 136x97 cm. Ostakljenje se vrši dvostrukim IZO staklom 4+16+4 mm, sa LOW-E premazom, međuprostor ispunjen inertnim plinom. Stolarska stavka 6.</t>
  </si>
  <si>
    <t>Dobava materijala, izrada i montaža drvenih, jednokrilnih, zaokretnih, ostakljenih, lijevih vrata u zidu debljine 58 cm. Dim. otvora 104x235 cm. Ostakljenje se vrši dvostrukim IZO staklom 4+16+4 mm, sa LOW-E premazom, međuprostor ispunjen inertnim plinom. Stolarska stavka 7.</t>
  </si>
  <si>
    <t>Dobava materijala, izrada i montaža drvenog, dvokrilnog, otklopno (desno krilo)- zaokretnog prozora u zidu debljine 58 cm. Dim. otvora 94x94 cm. Ostakljenje se vrši dvostrukim IZO staklom 4+16+4 mm, sa LOW-E premazom, međuprostor ispunjen inertnim plinom. Stolarska stavka 6.</t>
  </si>
  <si>
    <t>Dobava materijala, izrada i montaža drvenih, jednokrilnih, zaokretnih vrata u zidu debljine 10 cm, građevinskog otvora 71x205 cm. Dovratnik se izrađuje od panel ploče debljine 38 mm, širine prema širini zida. Vanjska obrada dovratnika i vratnih krila hrastovim furnirom. Opšavne letvice izrađene od šperploče dim. 70x15 mm. Ugradnja dovratnika PU pjenom. Vratno krilo je tipsko falcano, debljine 47 mm. Okov prvoklasan, brava s ključem, gumeni podni odbojnik. Uključeno bojanje bojom na vodenoj osnovi sa svim potrebnim predradnjama.</t>
  </si>
  <si>
    <t>Sve isto kao st. 9, osim dimenzije otvora koja je 81x205 cm.</t>
  </si>
  <si>
    <t>Dobava materijala, izrada i montaža pregradne stijene sa zaokretnim vratima u prostoru muškog wc-a ukupnih dimenzija 144x200 cm. Stijena se izrađuje od HPL compact ploča (boja po odabiru projektanta), debljine 13 mm, inox okov i aluminijski eloksirani nosivi profili. Stijena je odignuta od poda 15 cm na inox nožicama. Stolarska stavka 11.</t>
  </si>
  <si>
    <t xml:space="preserve">kom </t>
  </si>
  <si>
    <t>Dobava materijala, izrada i montaža pregradne stijene sa zaokretnim vratima u prostoru muškog wc-a ukupnih dimenzija 90x200 cm. Stijena se izrađuje od HPL compact ploča (boja po odabiru projektanta), debljine 13 mm, inox okov i aluminijski eloksirani nosivi profili. Stijena je odignuta od poda 15 cm na inox nožicama. Stolarska stavka 12.</t>
  </si>
  <si>
    <t>Kamenarskim radovima obuhvaćena je izrada okvira prozora i vrata, pragova i prozorskih klupčica.</t>
  </si>
  <si>
    <t>Prije početka radova, izvoditelj tih radova obvezan je provjeriti stanje prethodno izvršenih građevinskih radova. Ukoliko primjeti bilo kakve nedostatke koji bi štetno utjecali na ispravnost ugrađenog kamena, Izvođač je obvezan o tome izvjestiti nadzornog inženjera, odnosno Izvođača građevinskih radova, sa zahtjevom da se nedostaci uklone prije početka ugradnje.</t>
  </si>
  <si>
    <t xml:space="preserve">Reške se zatvaraju specijalnom masom za fugiranje protiv gljivica i plijesni. Sudare zidne i podne obloge zapuniti trajno elastičnim kitom. Nakon dovršenja, keramičke obloge treba dobro očistiti.
</t>
  </si>
  <si>
    <t>Za izvođenje ovih radova koristiti će se keramičke pločice I-klase koje po čitavom presjeku imaju isti sastav površinu gres porcelanizirane, dimenzija cca 30x30. Ako stavkom troškovnika nije drugačije traženo, pločice se postavljaju reška na rešku sa što manjim razmakom. Bridovi pločica izvode se umetanjem tipskih AL profila što je obračunato u cijenu radova.</t>
  </si>
  <si>
    <t xml:space="preserve">Keramičarske radove treba izvoditi u skladu sa Tehničkim uvjetima za izvođenje keramičarskih radova HRN U.F2.011, oblaganje keramičkim pločicama, HRN B.D11.300 HRN U.F1.011. Materijali za izradu moraju zadovoljavati propise i norme: glazirane ravne podne pločive HRN B.D.301;  neglazirane pločice HRN B.D1.310; neglazirane podne pločice HRN B.D1.320; keramičke prešane podne glazirane i neglazirane pločice HRN B.D1.305,306; keramičke vučene pločice HRN B.D1.334,335; mozaik pločice (glazirane i neglazirane) HRN B.D1.331; klinker podne pločice HRN B.D1.321; fazonski keramički elementi HRN B.D1.322; mort HRN U.M2.010. Sav vezivni materijal, ljepila, materijal za brtvljenje i pomoćna sredstva prema HRN U.F1.011. </t>
  </si>
  <si>
    <r>
      <rPr>
        <sz val="10"/>
        <rFont val="Arial"/>
        <family val="2"/>
      </rPr>
      <t>Svi radovi moraju se izvoditi prema podacima iz projektne dokumentacije, u
skladu sa pravilima zanata i prema važećim propisima: Pravilnik o tehničkim normativima za
projektiranje i izvođenje završnih radova u građevinarstvu, Sl.list 21/90, Tehnički uvjeti za 
izvođenje staklorezačkih radova HRN U.F2.025. Prilikom ostakljivanja izvoditelj je dužan
uzeti sve mjere u naravi. Sve vrste stakla uzimaju se prema standardima: HRN B.E1.011
ravno staklo vučeno, HRN B.E1.080 ravno staklo - armirano, HRN B.E1.050 ravno staklo -
liveno, HRN H.C6.050 staklarski kitovi, HRN D.F1.062 ambalaža od drveta. Ugrađivanje stakla  treba biti izvedeno neoprenskom gumom i trajno elastičnim silikonskim
prozirnim kitom prema normama DIN 1836 i DIN 18056. Staklarskim radovima obuhvaćena je izrada staklenih stijena u interijeru sa vratima te kliznih staklenih vrata. Radovi opisani u ovoj grupi radova se izvode u koordinaciji sa  bravarskim dijelom stavke kako bi sve mjere i spojevi u potpunosti odgovarali. Staklarski radovi moraju se izvesti solidno i stručno prema važećim propisima i pravilima dobrog zanata. Staklarski elementi se izrađuju prema shemama i detaljima, te u dogovoru s projektantom.
Sav okov i vidljivi metalni dijelovi moraju biti od prokroma.
Sve mjere potrebno je uzeti u naravi.
Sve detalje i uzorke potrebno je dogovoriti s projektantom.</t>
    </r>
    <r>
      <rPr>
        <sz val="10"/>
        <color indexed="10"/>
        <rFont val="Arial"/>
        <family val="2"/>
      </rPr>
      <t xml:space="preserve">
</t>
    </r>
  </si>
  <si>
    <t>Dobava materijala, izrada i montaža složene staklene stijene ukupnih dim. 580x287 cm koja se sastoji od dijela sa fiksnim staklima i dijela sa dvokrilnim mimokretnim vratima. Stijena se pri dnu i vrhu umeće u prokrom ''U'' profil pomoću kojeg se vrši montaža u pod i strop. Od istih profila je potrebno izvesti i zatvaranje utora u spuštenom stropu za rasvjetu. Na stijenu staklarske stavke 1 se pod pravim kutem montira stijena staklarske stavke 2. Spoj izvesti uz pomoć prokrom profila za učvršćenje. Mimokretna, dvokrilna vrata opremiti sa kvalitetnim okovom od prokroma, bravom i ključevima,  rukohvatima te svim ostalim elementima za potpuno funkcioniranje vrata. Vidi staklarsku stavku 1.</t>
  </si>
  <si>
    <t>Dobava materijala, izrada i montaža složene staklene stijene ukupnih dim. 340x287 cm koja se sastoji od dijela sa fiksnim staklima i dijela sa jednokrilnim zaokretnim vratima. Stijena se pri dnu i vrhu umeće u prokrom ''U'' profil pomoću kojeg se vrši montaža u pod i strop. Spoj sa staklarskom stijenom 1 izvesti uz pomoć prokrom profila za učvršćenje. Zaokretna, jednokrilna vrata opremiti sa kvalitetnim okovom od prokroma, bravom i ključevima,  rukohvatima te svim ostalim elementima za potpuno funkcioniranje vrata. Vidi staklarsku stavku 2.</t>
  </si>
  <si>
    <t>Dobava materijala, izrada i montaža staklenih kliznih vrata koja se montiraju u otvor dim. 86x215 cm i kližu u stranu unutar zida. Vrata opremiti sa cjelokupnim mehanizmom za klizanje unutar zida, kvalitetnim okovom od prokroma, rukohvatima te svim ostalim elementima za potpuno funkcioniranje vrata. Vidi staklarsku stavku 3.</t>
  </si>
  <si>
    <t>Svi radovi moraju se izvoditi prema podacima iz projektne dokumentacije, Tehničkim uvjetima za izvođenje soboslikarskih i ličilačkih radova, HRN U.F2.013, HRN U.F2.012 te prema Pravilniku o tehničkim normativima za projektiranje i izvođenje završnih radova u građevinarstvu, Sl.list 21/90.</t>
  </si>
  <si>
    <t>O ispravnosti izvedenih površina mjerodavna je izjava nadzornog inženjera.
Sve podloge moraju biti očišćene od prašine i ostalih prljavština. Bojiti je dozvoljeno samo suhu i pripremljenu podlogu. Osnovni premazi moraju se tako odabrati da odgovaraju za sljedeće premaze koji se predviđaju.
Zidove i stropove treba bojati, kad su potpuno suhi. Visine prostora variraju od 287 do 310 cm. Skele su uključene u cijenu.</t>
  </si>
  <si>
    <t xml:space="preserve">Bojanje unutarnjih gipskartonskih zidova bojama za unutarnje radove disperzivnim bojama u tri sloja u tonu po izboru projektanta, sa svim potrebnim predradnjama. U stavku je uračunat sav potreban rad i materijal za ugradnju, sve prema uputama proizvođača. </t>
  </si>
  <si>
    <t xml:space="preserve">Bojanje unutarnjih gipskartonskih zidova bojama za unutarnje radove vodootpornim disperzivnim bojama u tri sloja u tonu po izboru projektanta, sa svim potrebnim predradnjama. U stavku je uračunat sav potreban rad i materijal za ugradnju, sve prema uputama proizvođača. </t>
  </si>
  <si>
    <t xml:space="preserve">Bojanje unutarnjih gipskartonskih stropova bojama za unutarnje radove disperzivnim bojama u tri sloja u tonu po izboru projektanta, sa svim potrebnim predradnjama. U stavku je uračunat sav potreban rad i materijal za ugradnju, sve prema uputama proizvođača. </t>
  </si>
  <si>
    <t xml:space="preserve">Bojanje unutarnjih gipskartonskih stropova bojama za unutarnje radove vodootpornim disperzivnim bojama u tri sloja u tonu po izboru projektanta, sa svim potrebnim predradnjama. U stavku je uračunat sav potreban rad i materijal za ugradnju, sve prema uputama proizvođača. </t>
  </si>
  <si>
    <t>Svi radovi moraju se izvoditi prema podacima iz projektne dokumentacije i prema važećim propisima: Pravilnik o tehničkim normativima za projektiranje i izvođenje završnih radova u građevinarstvu Sl.list 21/90, Postojeći standardi.
 Sav materijal za izvedbu stolarije (drvo) mora odgovarati standardima: HRN D.C1.040 borova rezana građa, HRN D.C1.041 jelova i smrekova rezana građa, HRN D.C1.021 hrastova građa. Kvaliteta materijala za izradu unutarnjih vrata, dovratnika i krila od obrađenih dasaka, šperploča, lesonit - ploča prema HRN B.E1.011 i HRN D.E1.012. Građevinska stolarija, metode ispitivanja - ponašanje krila prozora pod uvjetom upotrebe (manevriranja) HRN D8.231. Građevinska stolarija - metode ispitivanja mehaničke otpornosti krila prozora prema djelovanju vjetra HRN D.E8.232. Građevinska stolarija - provjera kvalitete izrade i obrade prozora HRN D.E8.233. Građevinska stolarija - metode ispitivanja veza elemenata od drveta za krila prozora HRN D.E8.234, zahtjevi u pogledu propustljivosti vanjskih prozora i balkonskih vrata HRN D.E8.193. HRN D.E8.235 metode ispitivanja propustljivosti zraka i vode, HRN D.C5.030, HRN D.C5.032 ploče od iverice, HRN D.C5.034, HRN D.A1.100 ploče od iverice – ispitivanje.</t>
  </si>
  <si>
    <t>Ovi radovi obuhvaćaju izradu vanjskih i unutarnjih vrata te prozora. Vanjska građevinska stolarija izvodi se od ariša, završna obrada bojom na vodenoj osnovi, ton po izboru projektanta.</t>
  </si>
  <si>
    <t xml:space="preserve">Izvedba svih stolarskih radova mora biti po standardima. Svi stolarski elementi isporučuju se na gradilište kao gotov finalni proizvod osim dijela stolarije koji se liči na gradilištu. Ličenu stolariju treba tako pripasati da sa slojem boje, krila ne zapinju,a da u pogledu propustljivosti udovolje zahtjevu propisa HRN D.E8.193
</t>
  </si>
  <si>
    <t xml:space="preserve">Sav materijal koji će se upotrijebiti, kao i pomoćni materijal, rad i pomoćni rad mora u svemu odgovarati standardima, propisima i tehničkim uvjetima i pravilima struke. Pri odabiru kamena uzimaju se u obzir vanjski utjecaji (položaj građevine, sezmička zona, minimalne i maksimalne temperature, jačina vjetrova, zagađenost, mogućnost zadržavanja padalina na kamenoj površini, učestalo zapljuskivanje kamenih podnožja, različiti mehanički utjecaji, i sl.) i unutarnji utjecaji (habanje, nepovoljna isparavanja, doticaj sa štetnim organskim materijalima, masnoćama i materijalima koji su podložni koroziji, i sl.). Odabir uzorka  kamena i njegovu završnu obradu prije  ugradnje trebaju potvrditi investitor i projektant. Potrebno je odabrati kamen koji neće nepovoljno utjecati na okolne materijale. Kameni pomoćni ugradbeni materijali trebaju biti atestirani, dok se za odabrani kamen navode već izvedeni projekti. Cementni mort, vezna sredstva i voda odabiru se prema savjetu izvođača, ne smiju štetno utjecati na kamen, ugradbeni pomoćni materijal. Metalna spojna sredstva moraju biti atestirana, nosivost i materijal određuje izvođač. Izvođač mora biti registriran za obavljanje poslova za kamenorezačke radove. </t>
  </si>
  <si>
    <t>Upotrijebljeni kamen mora biti zdrav. Loše obrađeni, oštećeni ili napukli dijelovi ne smiju se ugrađivati. Ugrađivati će se kamen, završna obrada četkana. Uključena i silikonska impregnacija.</t>
  </si>
  <si>
    <t>Dobava i ugradnja kamenih klupica sa unutarnje strane prozora. Kamen je poliran, debljine 3 cm, dubine 45 cm (viri izvan ravnine zida 2 cm) u jednom komadu u širini prozora.</t>
  </si>
  <si>
    <t xml:space="preserve"> dim. 93x45 cm</t>
  </si>
  <si>
    <t xml:space="preserve"> dim. 117x45 cm</t>
  </si>
  <si>
    <t xml:space="preserve"> dim. 71x45 cm</t>
  </si>
  <si>
    <t xml:space="preserve"> dim. 51x45 cm</t>
  </si>
  <si>
    <t xml:space="preserve"> dim. 129x45 cm</t>
  </si>
  <si>
    <t xml:space="preserve"> dim. 87x45 cm</t>
  </si>
  <si>
    <t>Dobava i ugradnja kamenih pragova na vanjskim vratima. Debljina praga 2,5 i 4 cm, širina 21 i 25 cm. Kod glavnih ulaznih vrata (stolarska stavka 1) visina praga je u visini gotovog poda. Kod ulaznih vrata na SI pročelju (stolarska stavka 7) visina praga je povišena za 2 cm u odnosu na visinu gotovog poda. Prag se izvodi iz jednog komada u širini vrata.</t>
  </si>
  <si>
    <t>prag 2,5x25x190 cm</t>
  </si>
  <si>
    <t>prag 4x21x100 cm</t>
  </si>
  <si>
    <t xml:space="preserve">Dobava i izrada kamenih okvira prozora i vrata od kamenog masiva presjeka 15x15 cm. Okvir se sastoji od horizontalnih i vertikalnih elemenata ugrađenih u kameni zid. Prozor na JZ pročelju (stolarska stavka 3) ima postojeći kameni okvir koji je potrebno pregledati, očistiti, ispjeskariti i po potrebi učvrstiti. Sve ostale okvire izvoditi od iste ili slične vrste kamena, u dimenzijama presjeka postojećeg okvira te sa finalnom obradom po uzoru na postojeći kameni okvir. </t>
  </si>
  <si>
    <t>1. okvir stolarske st.1</t>
  </si>
  <si>
    <t>horizontalni element</t>
  </si>
  <si>
    <t>vertikalni elementi</t>
  </si>
  <si>
    <t>2. okvir stolarske st.8</t>
  </si>
  <si>
    <t>1. okvir stolarske st.2</t>
  </si>
  <si>
    <t xml:space="preserve">Dobava i izrada kamenih okvira prozora i vrata u formi obloga od dviju ploča debljine 2 i 3 cm širine 15 cm koje se spajaju pod pravim kutem i čine oblogu špalete otvora. Okvir se sastoji od horizontalnih i vertikalnih elemenata koji svojom formom imitiraju masivni okvir. Sve ostalo (vrsta kamena, obrada površine i sl) kao prethodna stavka. </t>
  </si>
  <si>
    <t>2. okvir stolarske st.6</t>
  </si>
  <si>
    <t>horizontalni elementi</t>
  </si>
  <si>
    <t>3. okvir stolarske st.7</t>
  </si>
  <si>
    <t>Gipsarskim radovima obuhvaćena je izrada: pregradnih i obložnih zidova te oblaganje stropa. Pregradni i obložni zidovi su visine do 317 cm. Strop je glatki. Svi elementi podkonstrukcije obloga izolacija kao i zidovi u cjelini trebaju odgovarati traženim karakteristikama i važećim propisima. Radovi se izvode po proceduri propisane od proizvođača materijala. Prilikom izvedbe radova obavezno je pridržavati se važećih propisa u građevinarstvu kao i HR normi:
-gipskartonske ploče HRN B.C1.035, 040, 045</t>
  </si>
  <si>
    <t xml:space="preserve">Izolaterski radovi odnose se na dobavu, ugradnju i izradu hidroizolacija, termoizolacija i zaštitnih folija. Hidroizolacijske radove izvesti prema opisu u troškovniku, te u skladu sa važećim normama. Sav materijal za izolaciju treba biti prvorazredne kvalitete, te mora zadovoljavati odgovarajuće propise:
* bitumenska ljepenka HRN U.M3.232
* hladni bitumenski premaz HRN U.M3.240
* vrući bitumenski premaz HRN U.M3.244
* bitumenska ljepenka sa uloškom od jute HRN U.M3.210
* bitumenska ljepenka sa uloškom od staklene tkanine HRN U.M3.234
* bitumenska ljepenka sa uloškom od staklenog voala HRN U.M3.231
* bitumenska ljepenka sa uloškom od aluminijske folije HRN U.M3.230
* elastobit HRN U.M3.242
* bitumenske trake za varenje (sastav i uvjeti kvalitete) HRN U.M3.300
* PVC trake DIN 16 726, SIA 280.
* hidroizolacijske Voltex trake
</t>
  </si>
  <si>
    <t>Obračun se vrši prema postojećim normama GN 301-500.</t>
  </si>
  <si>
    <t xml:space="preserve">Radove toplinske i zvučne izolacije izvesti na mjestima određenim projektom, prema opisu u troškovniku, a u skladu sa postojećim propisima prema:
* Pravilniku o normama za toplotnu tehniku u građevinarstvu
(Sl. list 69/87, 3/80, 8/81, 56/87)
* Tehničkim uvjetima za projektiranje i izvođenje - toplotna tehnika,
HRN U.J5.600, 600/1 </t>
  </si>
  <si>
    <t>Sav materijal za izradu izolacionih radova mora zadovoljavati odgovarajuće propise:
* plivajuće podne konstrukcije HRN U.F2.019, 020
* polistiren HRN G.C7.201
* mineralna vuna HRN G.S2.659
* teriokal kit DIN 1854/2
* polietilenska folija HRN G.C1.290
* bitumenska ljepenka HRN U.M3.232
* pluto HRN U.F2.026
* bitumenska traka sa uloškom od aluminijske folije HRN U.M3.230
* jednostruka bitumenizirana aluminijska folija HRN U.M3.229
* aluminijska folija HRN C.C4.025
* bitumenizirani perforirani stakleni voal HRN U.M3.248
* sirovi krovni karton HRN U.M3.226
* hladni premaz HRN U.M3.240
* vruči premaz HRN U.M3.244
* ljepenka sa uloškom od staklene tkanine HRN U.M3.234
* ljepenka sa uloškom od staklenog voala HRN U.M3.231
* negorive mineralne ploče HRN B.F2.100.</t>
  </si>
  <si>
    <t>Dobava materijala i izrada horizontalne hidroizolacije iz sintetičke folije na bazi mekog PVC-a, otporna na zakorijenjivanje, debljine 1.5mm. Trake se slobodno polažu na čistu i suhu bet. podlogu. Spojevi se obrađuju zavarivanjem vrućim zrakom sa širinom vara od 4 cm i preklopom traka od 5 cm.</t>
  </si>
  <si>
    <t>Za vrijeme izvođenja i po završetku radova, izvođač je dužan očistiti objekt od otpadnog materijala i isti odvesti na gradski deponij. Sav materijal za izradu radova žbukanja, podloga i glazura, mora zadovoljavati odgovarajuće propise, a izvedba mora biti u skladu sa važećim normama:
* cement HRN B.C1.011, 012
* voda HRN U.M1.058
* pijesak HRN B.B8.039
* vapno HRN B.C1.020, 021
* gips HRN B.C1.030
* mort za žbukanje HRN U.M2.012
* gipskartonske ploče HRN B.C1.035, 040, 045
* vatrostalni mort HRN B.D6.430
* dodaci žbukama HRN U.M1.038
* plivajuće cementne podne podloge HRN U.F2.020.</t>
  </si>
  <si>
    <t>Nabava, dobava svog potrebnog materijala i ugradba
termoizolacijskih samogasivih ploča ekstrudiranog
polistirena (XPS) debljine 10 cm u podovima na tlu.
Obračun po m2 ugrađene termoizolacije.</t>
  </si>
  <si>
    <r>
      <t xml:space="preserve">Izrada estriha debljine 5 cm sitnozrnom mješavinom agregata 0-8 mm i specijalnih hidrauličkih veziva. U cijenu uračunati armiranje tankim armaturnim mrežama Q-131. </t>
    </r>
  </si>
  <si>
    <t>Betoniranje armiranobetonskog nadvoja iznad ulaznih vrata na JI pročelju. Vrata se probijaju na mjestu i u dimenzijama nekadašnjih vrata te se iznad planiranog otvora nalazi rasteretni luk od cigle. Nadvoj izvesti na unutarnjoj strani zida dim. presjeka 20x20 cm.</t>
  </si>
  <si>
    <t>3. okvir stolarske st.2</t>
  </si>
  <si>
    <t xml:space="preserve">Betoniranje armiranobetonskog potpornog zida uz JZ pročelje. Debljina zida 30 cm, širina 65 cm, visina 1m. </t>
  </si>
  <si>
    <t xml:space="preserve">Betoniranje temelja armiranobetonskog potpornog zida presjeka 50x30 cm. </t>
  </si>
  <si>
    <t xml:space="preserve">Sve armiranobetonske i betonske konstrukcije moraju se izvoditi u skladu sa Zakonom o normizaciji (NN br.163/03), Tehničkom propisu za betonske konstrukcije (NN139/09, 14/10, 125/10 i 136/12), drugim pozitivnim postojećim propisima i standarima, glavnom projektu arhitekture i uputama nadzornog inženjera. </t>
  </si>
  <si>
    <t>Cement u pogledu kakvoće mora odgovarati standardima: HRN B.C1.010 → kvalifikacija i kvaliteta portland cementa, HRN B.C1.012 → cement i način pakiranja i isporuke, HRN B.C1.018 → pucolani, kvaliteta i ispitivanje, HRN B.C1.020 → cementi, uzimanje uzoraka i ispitivanje,HRN B.C1.021 → aluminatni cement, uzorci i ispitivanje, HRN B.C1.022 → ispitivanje čvrstoće, HRN B.C1.023 → ispitivanje fizikalno kemijskih osobina, HRN B.C1.024 → određivanje specifične površine portland cementa. Prilikom isporuke cementa isporučitelj je dužan dostaviti ateste.</t>
  </si>
  <si>
    <t>Kameni agregat u pogledu kvalitete mora odgovarati standardima: HRN B.B0.001 → uzimanje uzorka agregata, HRN B.B8.012 → ispitivanje čvrstoće na pritisak,HRN B.B8.013 → ispitivanje pod utjecajem atmosferilija, HRN B.B8.034 → određivanje količine agregata koji prolazi kroz sito 0.0, HRN B.B8.037 → određivanje trošnih zrna u agregatu, HRN B.B8.039 → ispitivanje pijeska u građevne svrhe, HRN B.B8.044 → definicija oblika i izgleda površine, HRN U.M8.020 → ispitivanje granulacije agregata za izradu betona, HRN U.M8.030 → određivanje otpornosti agregata protiv drobljenja. Uzorci se uzimaju na mjestu iskopa ili drobljenja, a isporučitelj je obavezan dostaviti ateste o ispitivanju agregata koji se uzimaju na gradilištu.</t>
  </si>
  <si>
    <t>Beton mora odgovarati standardima: HRN U.M1.010 → ispitivanje svježeg betona, HRN U.M1.011→ ispitivanje očvrsnulog betona, HRN U.M1.012 → ispitivanje betona u konstrukcijama. Čvrstoća betona određuje se markom betona.</t>
  </si>
  <si>
    <t xml:space="preserve">beton </t>
  </si>
  <si>
    <t xml:space="preserve">oplata </t>
  </si>
  <si>
    <t xml:space="preserve">Betoniranje betonskog parapeta (stolarska stavka 2) u visini od 15-20 cm, a u širini od 43 cm. </t>
  </si>
  <si>
    <t>Voda koja se koristi prilikom pripreme betona mora odgovarati HRN U.M1.014. Betonski čelik u pogledu kvalitete treba odgovarati standardima:HRN C.B0.500,HRN C.B2.021, HRN C.K6.020, HRN C.K6.021.</t>
  </si>
  <si>
    <t>TESARSKI RADOVI</t>
  </si>
  <si>
    <t xml:space="preserve">Sav upotrebljeni materijal i finalni građevinski proizvodi moraju odgovarati postojećim
tehničkim propisima i HR normama. </t>
  </si>
  <si>
    <t xml:space="preserve">Sav upotrebljeni materijal i finalni građevinski proizvodi moraju odgovarati postojećim
tehničkim propisima i HR normama.
 Prilikom izvedbe tesarskih radova treba se u svemu pridržavati svih važećih propisa i
standarda za drvene konstrukcije.
- Pravilnik o zaštiti na radu u građevinarstvu
- rezana građa, ispitivanje oplate i skele HRN D.C1.040.,041. i 042.
 (izvođenje drvenih skela i oplata) HRN U.C9.400.
- ispitivanje ploča vlaknatica i iverica HRN D.D8.100.do 114.
. slojevito drvo, terminologija i definicije HRN D.10.060-1969.
- ispitivanje drveta, opći dio HRN D.A1.020-1957.
- ispitivanje drveta, održavanje sadržaja vlage HRN D.A1.043-1979.
- ispitivanje drveta, određivanje zatezne čvrstoće u
 pravcu vlakana HRN D.A1.048-1979.
- ispitivanje drveta, zatezna čvrstoća okomito na
 drvna vlakna HRN D.A1.052-1958.
- zaštita drveta, ispitivanje otpornosti prema gljivama,
 usporedna otpornost različitih vrsta drveta HRN D.A1.058-1971.
- furnirske i stolarske ploče, određivanje stupnja
 slijepljenosti HRN D.A1.072.1972
- tesana građa četinara HRN D.B7.020-1955.
- ploče vlaknatice (lesonit ploče), tehnički uvjeti
 za izradu i isporuku HRN D.C5.022-1968. </t>
  </si>
  <si>
    <t>Izrada cijevne skele, montaža, amortizacija i demontaža nakon završenog posla, transport dovoza i odvoza, formiranje radnih površina s drvenim ili limenim panelima, pomoćne ljestve i sve ostalo u skladu s propisanim mjerama zaštite pri radu. Visina skele do 3,3 m od okolnog terena. Skelu izvesti prema važećim tehničkim propisima. Obračun po m2.</t>
  </si>
  <si>
    <t xml:space="preserve">Bravarski radovi odnose se na izradu i montažu unutarnjih i vanjskih ograda i rukohvata. Materijal i elementi koje izvoditelj isporučuje i ugrađuje na objektu moraju biti u skladu sa hrvatskim normama, a oni za koje HRN ne postoji moraju imati ateste koji odgovaraju predviđenoj namjeni kako za pojedine elemente tako i stavku u kompletnosti. </t>
  </si>
  <si>
    <t xml:space="preserve">Ukoliko bi što u troškovniku, nacrtu ili detalju bilo nejasno mora izvoditelj prije početka radova tražiti razjašnjenje od projektanta. Ukoliko nastanu razlike između opisa u troškovniku i detalja mjerodavan je detalj. </t>
  </si>
  <si>
    <t>U cijeni mora biti sadržana odšteta za razmjeravanje, označavanje , štemanje, montaža i privremeno učvršćenje izvedenih elemenata da se isto kod zalijevanja sidara ili drugog učvršćenja ne pomakne. U cijenu ulazi i sav potreban sitni pribor i ugradbeni materijal ( vijci, zakovice i.t.d ) kao i odstranjenje svih otpadaka i nečistoće prouzročenim izvođenjem, te odšteta za štete prouzročene nepažnjom na radovima drugih obrtnika.</t>
  </si>
  <si>
    <t xml:space="preserve">Ako trgovačka mreža ne raspolaže navedenim vrstama čelika onda se mogu upotrebiti svi čelici iz H R N  C . BO . 500 označrn s  C . 0260 i C. 0360 , kao što su : </t>
  </si>
  <si>
    <t xml:space="preserve">_opći konstrukcijski čelici  HRN C . B3 . 024 
_kvadratni čelici   HRN C . B3 . 025 
_plosnati čelici   HRN C . B3.  101  
_ravnokraki kutnici   HRN C . B3 . 111
_raznokraki kutnici   HRN C . B3 . 550 
_trakasti kutnici   HRN C.  B4.  112
_čelični limovi    HRN C.  B4 . 110
_hladnovaljani profili  HRN C . B3 . 521 </t>
  </si>
  <si>
    <t xml:space="preserve">Izvođač je dužan prije početka radova konzultirati projektanta radi moguće izmjene detalja, shema a time i opisa stavki troškovnika. Sve mjere kontrolirati na građevini. </t>
  </si>
  <si>
    <t>Jedinična cijena treba sadržavati :</t>
  </si>
  <si>
    <t>_svu nabavu glavnog i pomoćnog materijala,
_svu izradu u radionici,   
_kompletan okov (okov po izboru projektanta),
_sva snimanja i kontrolu izmjere na gradilištu,
_izradu radioničkih nacrta,
_pravovremenu suradnju sa ostalim izvođačima (drvena konstrukcija, zidarski i AB radovi, obloge, instalacije)
_cinčanje i antikorozivna zaštita, 
_zaštita od galvanskih struja i stručna obrada svih spojeva različiih materijala,</t>
  </si>
  <si>
    <t>_transport, prijenos i uskladištenje,
_radna skela  i ljestve,
_odštetu za razmjeravanje sa označavanjem rupa za štemanje,
_montažu i privremeno učvršćenje izvedbenih elemenata,
_sav potreban sitni materijal (zakovice, vijci, kitovi, brtve  i sl.),
_završno bojenje (ton boje po izboru projektanta),
_čišćenje prostora po svakoj fazi rada,
_svi posredni i neposredni troškovi
_popravak štete učinjene na svojim i tuđim radovima.</t>
  </si>
  <si>
    <t>BRAVARSKI RADOVI UKUPNO:</t>
  </si>
  <si>
    <t>Izrada i montaža rešetke koja se postavlja u vanjskom prostoru uz JZ pročelje i pokriva prostor u kojem su smještene vanjska jedinica klima uređaja i KPMO. Rešetka se oslanja na nosače montirane na ab potporni i nasuprotni zid visine 1m.</t>
  </si>
  <si>
    <t>Dobava i ugradnja vanjske kamene klupice prozora sa okapnicom (stolarska stavka 4 i 5). Kamen je poliran, debljine 3 cm, dubine 17 cm (viri izvan ravnine zida 2 cm) u jednom komadu u širini prozora.</t>
  </si>
  <si>
    <t xml:space="preserve"> dim. 136x17 cm</t>
  </si>
  <si>
    <t>Utovar i odvoz na deponiju materijala od iskopa.</t>
  </si>
  <si>
    <t xml:space="preserve">Strojno iskapanje slojeva poda u tlu kategorije B. Dubina iskopa je 43 cm od završne obloge postojećeg poda (keramičke pločice), a sve kako bi se izveli projektirani slojevi poda. </t>
  </si>
  <si>
    <t>Strojno iskapanje dijela nasipa uz JZ pročelje.  Visina nasipa je do 100 cm od okolnog terena uz pročelje</t>
  </si>
  <si>
    <t>I. PRIPREMNI RADOVI</t>
  </si>
  <si>
    <t>R.B.</t>
  </si>
  <si>
    <t>OPIS STAVKE</t>
  </si>
  <si>
    <t>1.1.</t>
  </si>
  <si>
    <t>Mehaničko uklanjanje postojećih slojeva unutrašnjosti ukopanog ziđa.</t>
  </si>
  <si>
    <t>Stavka uključuje uklanjanje postojeće žbuke ziđa, te svih slojeva ziđa, uklanjanje fuge kamena do dubine 2cm. U stavku je uključen sav rad  potreban za obavljanje navedene stavke.</t>
  </si>
  <si>
    <r>
      <t>Obračun po m</t>
    </r>
    <r>
      <rPr>
        <vertAlign val="superscript"/>
        <sz val="10"/>
        <rFont val="Arial"/>
        <family val="2"/>
      </rPr>
      <t>2</t>
    </r>
    <r>
      <rPr>
        <sz val="10"/>
        <rFont val="Arial"/>
        <family val="2"/>
      </rPr>
      <t xml:space="preserve"> odstranjene žbuke.</t>
    </r>
  </si>
  <si>
    <r>
      <t>m</t>
    </r>
    <r>
      <rPr>
        <vertAlign val="superscript"/>
        <sz val="10"/>
        <rFont val="Arial"/>
        <family val="2"/>
      </rPr>
      <t>2</t>
    </r>
  </si>
  <si>
    <t>1.2.</t>
  </si>
  <si>
    <t>Priprema podloge kamenih zidova.</t>
  </si>
  <si>
    <t xml:space="preserve">Visokotlačno pranje pod kontroliranim pritiskom  u cilju pripreme podloge </t>
  </si>
  <si>
    <r>
      <t>Obračun po m</t>
    </r>
    <r>
      <rPr>
        <vertAlign val="superscript"/>
        <sz val="10"/>
        <rFont val="Arial"/>
        <family val="2"/>
      </rPr>
      <t>2</t>
    </r>
    <r>
      <rPr>
        <sz val="10"/>
        <rFont val="Arial"/>
        <family val="2"/>
      </rPr>
      <t xml:space="preserve"> pripremljene podloge.</t>
    </r>
  </si>
  <si>
    <r>
      <t>m</t>
    </r>
    <r>
      <rPr>
        <vertAlign val="superscript"/>
        <sz val="10"/>
        <rFont val="Arial"/>
        <family val="2"/>
      </rPr>
      <t>2</t>
    </r>
  </si>
  <si>
    <t>1.3.</t>
  </si>
  <si>
    <r>
      <t>Odvoz i zbrinjavanje viška iskopanog materijala u skladu sa Pravilnikom o građevinskom otpadu i otpadu koji sadrži azbest (NN 69/16). U jediničnu cijenu uračunati su svi eventualni troškovi zbrinjavanja.Obračun po m</t>
    </r>
    <r>
      <rPr>
        <vertAlign val="superscript"/>
        <sz val="10"/>
        <rFont val="Arial"/>
        <family val="2"/>
      </rPr>
      <t>3</t>
    </r>
    <r>
      <rPr>
        <sz val="10"/>
        <rFont val="Arial"/>
        <family val="2"/>
      </rPr>
      <t xml:space="preserve"> materijala u sraslom stanju.</t>
    </r>
  </si>
  <si>
    <t xml:space="preserve">Odvoz i zbrinjavanje  iskopanog materijala </t>
  </si>
  <si>
    <r>
      <t>m</t>
    </r>
    <r>
      <rPr>
        <vertAlign val="superscript"/>
        <sz val="10"/>
        <rFont val="Arial"/>
        <family val="2"/>
      </rPr>
      <t>3</t>
    </r>
  </si>
  <si>
    <t>UKUPNO PRIPREMNI RADOVI</t>
  </si>
  <si>
    <t>II. ISPUNA SLJUBNICA, KONSOLIDACIJA ZIĐA, PREKID KAPILARNOG UZDITAJA VLAGE.</t>
  </si>
  <si>
    <t>2.1.</t>
  </si>
  <si>
    <t xml:space="preserve">Ispuna sljubnica ziđa, </t>
  </si>
  <si>
    <t>Kriterij jednakovrijednosti:                                                           tip morta prema HRN EN 998-2 = G-M5                                    tip hidrauličkog veziva prema HRN EN 459-1 = NHL 3.5 i NHL 5                                                                      kapilarno upijanje vode prema HRN EN 1015-18 &lt; 0,3 kg/(m²·min^0.5)                                                                                 razred reakcije na požar HRN EN 13501-1 = A1</t>
  </si>
  <si>
    <r>
      <t>Obračun po m</t>
    </r>
    <r>
      <rPr>
        <vertAlign val="superscript"/>
        <sz val="10"/>
        <rFont val="Arial"/>
        <family val="2"/>
      </rPr>
      <t xml:space="preserve">2 </t>
    </r>
    <r>
      <rPr>
        <sz val="10"/>
        <rFont val="Arial"/>
        <family val="2"/>
      </rPr>
      <t>.zapunjenih sljubnica.</t>
    </r>
  </si>
  <si>
    <t>2.2.</t>
  </si>
  <si>
    <t>Izvedba injekcijskih bušotina.</t>
  </si>
  <si>
    <t>Izvedba injekcijskih bušotina za sanaciju građe zida. Rupe izbušiti simetrično, ako je moguće u kvadratnom rasteru na razmaku od 50-100 cm. Za strukture debljine manje od 60 cm, mješavina se injektira samo na jednoj strani, a kod struktura debljih od 60 cm mješavina se injektira u obje strane. Izbušite rupe promjera 3-4 cm na horizontalu, ili pod kutom 30º-40º u koje ugradite plastične štrcaljke promjera 10-15 mm kroz koje se će injektirati mješavina, pod pritiskom (max 3 atm). Obračun po broju izvedenih bušotina.</t>
  </si>
  <si>
    <t>Obračun po broju izvedenih bušotina</t>
  </si>
  <si>
    <t>2.3.</t>
  </si>
  <si>
    <t>Injektiranje</t>
  </si>
  <si>
    <r>
      <t>Kriterij jednakovrijednosti:                                                           tlačna čvrstoća injekcijske smjese nakon 18 dana prema EN 196-1 = 18 N/mm</t>
    </r>
    <r>
      <rPr>
        <vertAlign val="superscript"/>
        <sz val="10"/>
        <rFont val="Arial"/>
        <family val="2"/>
      </rPr>
      <t>2</t>
    </r>
    <r>
      <rPr>
        <sz val="10"/>
        <rFont val="Arial"/>
        <family val="2"/>
      </rPr>
      <t xml:space="preserve"> ,                                                                     maksimalan promjer zrna agregata prema EN1015-1</t>
    </r>
    <r>
      <rPr>
        <sz val="10"/>
        <rFont val="Arial"/>
        <family val="2"/>
      </rPr>
      <t xml:space="preserve">≤0,1mm, negorivost prema EN 13501- A negorivost.     </t>
    </r>
    <r>
      <rPr>
        <sz val="10"/>
        <rFont val="Arial"/>
        <family val="2"/>
      </rPr>
      <t xml:space="preserve">       </t>
    </r>
  </si>
  <si>
    <r>
      <t>Obračun po m</t>
    </r>
    <r>
      <rPr>
        <vertAlign val="superscript"/>
        <sz val="10"/>
        <rFont val="Arial"/>
        <family val="2"/>
      </rPr>
      <t xml:space="preserve">3 </t>
    </r>
    <r>
      <rPr>
        <sz val="10"/>
        <rFont val="Arial"/>
        <family val="2"/>
      </rPr>
      <t>injektiranog ziđa.</t>
    </r>
  </si>
  <si>
    <t>2.4.</t>
  </si>
  <si>
    <t>Izvedba injekcijskih bušotina za prekidanje kapilarnog uzdizanja vlage, injektiranje u cilju prekida kapilarnog uzdizanja vlage.</t>
  </si>
  <si>
    <r>
      <t>Kriterij jednakovrijednosti emulzije na bazi silana za prekid kapilarnog uzdizanja vlage Mapestop ili jednakovrijedno.  Viskoznost na +25</t>
    </r>
    <r>
      <rPr>
        <sz val="10"/>
        <rFont val="Arial"/>
        <family val="2"/>
      </rPr>
      <t>˚</t>
    </r>
    <r>
      <rPr>
        <sz val="9"/>
        <rFont val="Arial"/>
        <family val="2"/>
      </rPr>
      <t>C prema DIN 51562(mPa*s)=1-10</t>
    </r>
    <r>
      <rPr>
        <sz val="10"/>
        <rFont val="Arial"/>
        <family val="2"/>
      </rPr>
      <t xml:space="preserve">       Gustoća prema DIN57757(g/cm</t>
    </r>
    <r>
      <rPr>
        <vertAlign val="superscript"/>
        <sz val="10"/>
        <rFont val="Arial"/>
        <family val="2"/>
      </rPr>
      <t>2</t>
    </r>
    <r>
      <rPr>
        <sz val="10"/>
        <rFont val="Arial"/>
        <family val="2"/>
      </rPr>
      <t>)=0,98                      Temperatura prilikom aplikacije 0-30</t>
    </r>
    <r>
      <rPr>
        <sz val="10"/>
        <rFont val="Arial"/>
        <family val="2"/>
      </rPr>
      <t>˚</t>
    </r>
    <r>
      <rPr>
        <sz val="9"/>
        <rFont val="Arial"/>
        <family val="2"/>
      </rPr>
      <t>C.</t>
    </r>
  </si>
  <si>
    <t>Obračun po m` prekida kapilarnog uzdizanja vlage.</t>
  </si>
  <si>
    <t>m`</t>
  </si>
  <si>
    <t>UKUPNO ISPUNA SLJUBNICA, KONSOLIDACIJA ZIĐA, PREKID KAPILARNOG UZDIZANJA VLAGE.</t>
  </si>
  <si>
    <t>III. RAVNANJE, HIDROIZOLACIJA, ŽBUKANJE ZIDOVA.</t>
  </si>
  <si>
    <t>3.1.</t>
  </si>
  <si>
    <t>Izvedba izravnavanja ukopanih zidova u cilju dobivanja idealne pologe za hidroizolacijski sloj.</t>
  </si>
  <si>
    <r>
      <t>Kriterij jednakovrijednosti:                                                      morta prema HRN EN 998-2 = G-M15                               čvrstoća prionjivosti prema HRN EN 1015-12 &gt; 0,7 MPa kapilarno upijanje vode prema HRN EN 1015-18 = 0,2 kg/m2</t>
    </r>
    <r>
      <rPr>
        <vertAlign val="superscript"/>
        <sz val="9"/>
        <rFont val="Arial"/>
        <family val="2"/>
      </rPr>
      <t xml:space="preserve">    </t>
    </r>
  </si>
  <si>
    <r>
      <t>Obračun po m</t>
    </r>
    <r>
      <rPr>
        <vertAlign val="superscript"/>
        <sz val="10"/>
        <rFont val="Arial"/>
        <family val="2"/>
      </rPr>
      <t>2</t>
    </r>
    <r>
      <rPr>
        <sz val="10"/>
        <rFont val="Arial"/>
        <family val="2"/>
      </rPr>
      <t xml:space="preserve"> izravnane površine.</t>
    </r>
  </si>
  <si>
    <t>3.2.</t>
  </si>
  <si>
    <t>Nanošenje hidroizolacijskog premaza otpornog na negativni tlak.</t>
  </si>
  <si>
    <t>Nanošenje dvokomponentnog hidroizolacijskog premaza otpornog na negativni tlak do 0,5 Bara na pripremljenu podlogu u dva sloja. Premaz je debel minimalno 2mm.</t>
  </si>
  <si>
    <r>
      <t>Kriterij jednakovrijednosti:                                                   Statičko premoštavanje pukotina na -20˚C EN1062-7 min KLASA A3&gt;0,5mm.                                                         Koeficijent propusnosti na vodenu paru sukladno EN ISO 7781-1 µ &gt; 1200.                                                                                       Početna prionjivost prema EN 14891</t>
    </r>
    <r>
      <rPr>
        <sz val="10"/>
        <rFont val="Calibri"/>
        <family val="2"/>
      </rPr>
      <t>≥</t>
    </r>
    <r>
      <rPr>
        <sz val="9"/>
        <rFont val="Arial"/>
        <family val="2"/>
      </rPr>
      <t>0,8MPa</t>
    </r>
    <r>
      <rPr>
        <sz val="10"/>
        <rFont val="Arial"/>
        <family val="2"/>
      </rPr>
      <t xml:space="preserve">                                          </t>
    </r>
  </si>
  <si>
    <r>
      <t>Obračun po m</t>
    </r>
    <r>
      <rPr>
        <vertAlign val="superscript"/>
        <sz val="10"/>
        <rFont val="Arial"/>
        <family val="2"/>
      </rPr>
      <t>2</t>
    </r>
    <r>
      <rPr>
        <sz val="10"/>
        <rFont val="Arial"/>
        <family val="2"/>
      </rPr>
      <t xml:space="preserve"> hidroizolirane površine.</t>
    </r>
  </si>
  <si>
    <t>3.3.</t>
  </si>
  <si>
    <t>Nanošenje paropropusnog sloja žbuke u debljini 2cm.</t>
  </si>
  <si>
    <t>Nanošenje paropropusne žbuke na bazi portland cementa, na prethodno pripremljnu vlažnu i čistu površinu u cjelokupnoj visini  iznad kote poda do stropa. Isušujuća žbuka nanosi se u debljini od min 20 mm. Nakon nanošenja izvesti izravnavanje bez zaglađivanja kako nebi došlo do uništavanja makorporozne strukture.</t>
  </si>
  <si>
    <t>Kriterij jednakovrijednosti:                                         
tip morta prema HRN EN 998-1 = R-CS II           
čvrstoća prionjivosti prema HRN EN 1015-12 &gt; 0,3 MPa kapilarno upijanje vode nakon 24 h prema HRN EN 1015-18 &gt; 3,0 kg/m2</t>
  </si>
  <si>
    <r>
      <t>Obračun po m</t>
    </r>
    <r>
      <rPr>
        <vertAlign val="superscript"/>
        <sz val="10"/>
        <rFont val="Arial"/>
        <family val="2"/>
      </rPr>
      <t xml:space="preserve">2 </t>
    </r>
    <r>
      <rPr>
        <sz val="10"/>
        <rFont val="Arial"/>
        <family val="2"/>
      </rPr>
      <t>nanesene žbuke</t>
    </r>
  </si>
  <si>
    <t>REKAPITULACIJA:</t>
  </si>
  <si>
    <t>I.</t>
  </si>
  <si>
    <t xml:space="preserve">PRIPREMNI RADOVI </t>
  </si>
  <si>
    <t>II.</t>
  </si>
  <si>
    <t>III.</t>
  </si>
  <si>
    <t>SANACIJA ZIDOVA NEUKOPANOG DIJELA</t>
  </si>
  <si>
    <t xml:space="preserve">Visokotlačno pranje pod kontroliranim pritiskom    u cilju pripreme podloge </t>
  </si>
  <si>
    <t>III.  ŽBUKANJE ZIDOVA.</t>
  </si>
  <si>
    <t>SANACIJA VANJSKOG DIJELA OBJEKTA, KAMENE FASADE</t>
  </si>
  <si>
    <t>Mehaničko uklanjanje postojećih fuge na objektu do dubine 2cm</t>
  </si>
  <si>
    <t>Stavka uključuje uklanjanje postojeće  fuge kamena do dubine 2cm. U stavku je uključen sav rad  potreban za obavljanje navedene stavke.</t>
  </si>
  <si>
    <r>
      <t>Obračun po m</t>
    </r>
    <r>
      <rPr>
        <vertAlign val="superscript"/>
        <sz val="10"/>
        <rFont val="Arial"/>
        <family val="2"/>
      </rPr>
      <t>2</t>
    </r>
    <r>
      <rPr>
        <sz val="10"/>
        <rFont val="Arial"/>
        <family val="2"/>
      </rPr>
      <t xml:space="preserve"> odstranjene žbuke u sljubnicama.</t>
    </r>
  </si>
  <si>
    <t>II. ISPUNA SLJUBNICA, HIDROFOBNA ZAŠTITA FUGA TE FASADNOG KAMENA</t>
  </si>
  <si>
    <t>Kriterij jednakovrijednosti:                                                                                 tip morta prema HRN EN 998-2 = G-M5                                                         tip hidrauličkog veziva prema HRN EN 459-1 = NHL 3.5 i NHL 5                                                                      kapilarno upijanje vode prema HRN EN 1015-18 &lt; 0,3 kg/(m²·min^0.5)                                                                                 razred reakcije na požar HRN EN 13501-1 = A1</t>
  </si>
  <si>
    <t>Nanošenje hidrofobne zaštite na kamen i sljubnice fasade objekta.</t>
  </si>
  <si>
    <t>Kriterij jednakovrijednosti:                                                                       Upijanje vode i otpornost prema lužinama hidrofobnih impregnacija prema HRN EN 13580, upijanje u usporedbi sa nezasićenom površinom  &lt; 2.6%, upijanje u usporedbi sa nezasićenom površinom nakon uranjanja u lužinu &lt; 6,6%. Ispiranje hidrofobne impregnacije sušenjem prema HRN EN 13579, koeficijent brzine sušenja &gt;30%.</t>
  </si>
  <si>
    <r>
      <t>Obračun po m</t>
    </r>
    <r>
      <rPr>
        <vertAlign val="superscript"/>
        <sz val="10"/>
        <rFont val="Arial"/>
        <family val="2"/>
      </rPr>
      <t>2</t>
    </r>
    <r>
      <rPr>
        <sz val="10"/>
        <rFont val="Arial"/>
        <family val="2"/>
      </rPr>
      <t xml:space="preserve"> zaštićene kamene fasade.</t>
    </r>
  </si>
  <si>
    <t>Prije nanošenja morta za zapunjavanje sljubnica, potrebno je zasititi podlogu vodom, u svrhu spriječavanja upijanja vode iz žbuke od strane podloge. Višak slobodne vode mora ispariti, tako da je površina zasićena a površina suha. Nanesite mort između elemenata ziđa lopaticom, lagano pritskujući kako bi poboljšali prionjivost. Višak morta treba ukloniti odmah nakon ugradnje, uključujući konstruktivne elemente ziđa. Ako je potrebno, očistite sljubnice vlažnom spužvom ili četkom. Istim mortom potrebno je poravnati udubine a izbočine je potrebno otući.</t>
  </si>
  <si>
    <t>SANACIJA ZIDOVA SUTERENA- UKOPANI DIO</t>
  </si>
  <si>
    <r>
      <t xml:space="preserve">Prije injektiranja pripremljene mješavine, unutrašnjost strukture koja se učvršćuje mora se  zasititi vodom ukoliko se radovi izvode u ljetnim mjesecima pri višim temperaturama </t>
    </r>
    <r>
      <rPr>
        <sz val="10"/>
        <rFont val="Calibri"/>
        <family val="2"/>
      </rPr>
      <t>≥</t>
    </r>
    <r>
      <rPr>
        <sz val="10"/>
        <rFont val="Arial"/>
        <family val="2"/>
      </rPr>
      <t>30˚</t>
    </r>
    <r>
      <rPr>
        <sz val="9"/>
        <rFont val="Calibri"/>
        <family val="2"/>
      </rPr>
      <t>C</t>
    </r>
    <r>
      <rPr>
        <sz val="10"/>
        <rFont val="Arial"/>
        <family val="2"/>
      </rPr>
      <t>. Dan prije izvođenja radova dobro natopite vodom unutrašnjost te strukture, kroz iste rupe kroz koje će se kasnije injektirati mješavina. U međuvremenu će sav višak vode u unutrašnjosti ispariti. Sva mjesta gdje bi mješavina mogla curiti, prethodno se trebaju zatvoriti brzovezujućim cementom, a nakon injektiranja ga odstranite. Provedba injektiranja pripremljenom injekcijskom smjesom  i pod pritiskom od __1__ atm. Injektiranje se izvodi pažljivo u fazama. Raditi s prekidima, kako bi injekcijska masa postigla određenu čvrstoću, čime se izbjegava pojava jačeg tlaka u praznom prostoru zida. Predviđa se utrošak injekcijske mase od cca 1,4 kg/l šupljine. U stavku je uključeno zapunjavanje rupa prilikom izvlačenja pakera za injektiranje mortom.</t>
    </r>
  </si>
  <si>
    <t>Izvedba injekcijskih bušotina za prekidanje kapilarnog uzdizanja vlage . Rupe izbušiti simetrično 15 do 20 cm iznad visine terena, ako je moguće u 2 nivoa na razmaku od 10 - 15 cm. Fiksiranje cijevčica promjera sukladno debljini probušenog utora, brzovezujućim mortom. Za strukture debljine manje od 60 cm, emulzija na bazi silana se injektira samo na jednoj strani, a kod struktura debljih od 60 cm mješavina se injektira u obje strane. Izbušite rupe promjera 20-30 mm pod kutom 30º-40º u koje ugradite plastične štrcaljke promjera 10-20 mm kroz koje se će injektirati mješavina gravitacijskim postupkom ili pod pritiskom (max 1 atm).  U stavku je uljučeno zatvaranje rupa od odstrajenih cijevčica ili pakera mortom .</t>
  </si>
  <si>
    <r>
      <t>Kriterij jednakovrijednosti emulzije na bazi silana za prekid kapilarnog uzdizanja vlage.  Viskoznost na +25</t>
    </r>
    <r>
      <rPr>
        <sz val="10"/>
        <rFont val="Arial"/>
        <family val="2"/>
      </rPr>
      <t>˚</t>
    </r>
    <r>
      <rPr>
        <sz val="9"/>
        <rFont val="Arial"/>
        <family val="2"/>
      </rPr>
      <t>C prema DIN 51562(mPa*s)=1-10</t>
    </r>
    <r>
      <rPr>
        <sz val="10"/>
        <rFont val="Arial"/>
        <family val="2"/>
      </rPr>
      <t xml:space="preserve">       Gustoća prema DIN57757(g/cm</t>
    </r>
    <r>
      <rPr>
        <vertAlign val="superscript"/>
        <sz val="10"/>
        <rFont val="Arial"/>
        <family val="2"/>
      </rPr>
      <t>2</t>
    </r>
    <r>
      <rPr>
        <sz val="10"/>
        <rFont val="Arial"/>
        <family val="2"/>
      </rPr>
      <t>)=0,98                      Temperatura prilikom aplikacije 0-30</t>
    </r>
    <r>
      <rPr>
        <sz val="10"/>
        <rFont val="Arial"/>
        <family val="2"/>
      </rPr>
      <t>˚</t>
    </r>
    <r>
      <rPr>
        <sz val="9"/>
        <rFont val="Arial"/>
        <family val="2"/>
      </rPr>
      <t>C.</t>
    </r>
  </si>
  <si>
    <t>Izravnavanje izvesti jednokomponentnim mortom na bazi prirodnog vapna i ekopucolana, bez skupljanja. Mort se aplicira u debljini od 5mm-40mm.</t>
  </si>
  <si>
    <t>UKUPNO RAVNANJE, HIDROIZOLACIJA, ŽBUKANJE ZIDOVA</t>
  </si>
  <si>
    <r>
      <t xml:space="preserve">Prije injektiranja pripremljene, unutrašnjost strukture koja se učvršćuje mora se  zasititi vodom ukoliko se radovi izvode u ljetnim mjesecima pri višim temperaturama </t>
    </r>
    <r>
      <rPr>
        <sz val="10"/>
        <rFont val="Calibri"/>
        <family val="2"/>
      </rPr>
      <t>≥</t>
    </r>
    <r>
      <rPr>
        <sz val="10"/>
        <rFont val="Arial"/>
        <family val="2"/>
      </rPr>
      <t>30˚</t>
    </r>
    <r>
      <rPr>
        <sz val="9"/>
        <rFont val="Calibri"/>
        <family val="2"/>
      </rPr>
      <t>C</t>
    </r>
    <r>
      <rPr>
        <sz val="10"/>
        <rFont val="Arial"/>
        <family val="2"/>
      </rPr>
      <t xml:space="preserve">. Dan prije izvođenja radova dobro natopite vodom unutrašnjost te strukture, kroz iste rupe kroz koje će se kasnije injektirati mješavina. U međuvremenu će sav višak vode u unutrašnjosti ispariti. Sva mjesta gdje bi mješavina mogla curiti, prethodno se trebaju zatvoriti brzovezujućim cementom, a nakon injektiranja ga odstranite. Provedba injektiranja pripremljenom injekcijskom smjesom  i pod pritiskom od __1__ atm. Injektiranje se izvodi pažljivo u </t>
    </r>
    <r>
      <rPr>
        <b/>
        <sz val="10"/>
        <rFont val="Arial"/>
        <family val="2"/>
      </rPr>
      <t>fazama do 1,5m</t>
    </r>
    <r>
      <rPr>
        <sz val="10"/>
        <rFont val="Arial"/>
        <family val="2"/>
      </rPr>
      <t>. Raditi s prekidima, kako bi injekcijska masa postigla određenu čvrstoću, čime se izbjegava pojava jačeg tlaka u praznom prostoru zida. Predviđa se utrošak injekcijske mase od cca 1,4 kg/l šupljine. U stavku je uključeno zapunjavanje rupa prilikom izvlačenja pakera za injektiranje mortom.</t>
    </r>
  </si>
  <si>
    <t xml:space="preserve">Izvedba injekcijskih bušotina za prekidanje kapilarnog uzdizanja vlage . Rupe izbušiti simetrično 15 do 20 cm iznad visine terena, ako je moguće u 2 nivoa na razmaku od 10 - 15 cm. Fiksiranje cijevčica promjera sukladno debljini probušenog utora, brzovezujućim mortom. Za strukture debljine manje od 60 cm, emulzija na bazi silana se injektira samo na jednoj strani, a kod struktura debljih od 60 cm mješavina se injektira u obje strane. Izbušite rupe promjera 20-30 mm pod kutom 30º-40º u koje ugradite plastične štrcaljke promjera 10-20 mm kroz koje se će injektirati mješavina gravitacijskim postupkom ili pod pritiskom (max 1 atm).  U stavku je uljučeno zatvaranje rupa od odstrajenih cijevčica ili pakera mortom </t>
  </si>
  <si>
    <t>Nanošenje paropropusne žbuke na bazi cementa, na prethodno pripremljnu vlažnu i čistu površinu u cjelokupnoj visini  iznad kote poda do stropa. Isušujuća žbuka nanosi se u debljini od min 20 mm. Nakon nanošenja izvesti izravnavanje bez zaglađivanja kako nebi došlo do uništavanja makorporozne strukture.</t>
  </si>
  <si>
    <t>UKUPNO ŽBUKANJE ZIDOVA</t>
  </si>
  <si>
    <t>Impregnacija vanjskih kamenih zidova zbog zaštite od agresivnih klorida povećanja vodoodbojnosti te uv stabilnosti. Impregnacija se vrši nanošenjem, bezbojnog, vodoodbojnog završnog premaza na bazi siloksan smola koji ne mijenja izgled površine kamena. Nanošenje valjkom, četkom ili strojnom špricom za velike površine.</t>
  </si>
  <si>
    <t>UKUPNO ISPUNA SLJUBNICA, HIDROFOBNA ZAŠTITA FUGA TE FASADNOG KAMENA</t>
  </si>
  <si>
    <t>SANACIJA ZIDOVA UKUPNO:</t>
  </si>
  <si>
    <t xml:space="preserve">Dobava pločica i polaganje unutarnjih podnih površina keramičkim pločicama prve klase, dim. cca 30x30 cm fleksibilnim ljepilom na pripremljenu podlogu. Fuge ispuniti fugir masom minimalne debljine. Boja, dimenzije pločica i boja fugir mase po izboru investitora. U stavku uključeno i dobava i oblaganje unutarnjih podnožja zidova keramičkim soklom visine 10 cm. </t>
  </si>
  <si>
    <t xml:space="preserve">Dobava pločica i polaganje zidnih keramičkih pločica prve klase na zidovima wc-a do visine od 200 cm, dim. 30x20 cm. Fuge ispuniti fugir masom d=2mm. Boja pločica i fugir mase po izboru investitora. Pločice se polažu u fleksibilno ljepilo. </t>
  </si>
  <si>
    <t xml:space="preserve">Dobava pločica i polaganje zidnih keramičkih pločica prve klase na zidovima čajne kuhinje/spremišta. Pločice se oblažu počevši od visine od 85 cm od gotovog poda do visine od 150 cm, dim. 30x20 cm. Fuge ispuniti fugir masom d=2mm. Boja pločica i fugir mase po izboru investitora. Pločice se polažu u fleksibilno ljepilo. </t>
  </si>
  <si>
    <t xml:space="preserve">
</t>
  </si>
  <si>
    <t>Priprema podloge strojno kugličnim sačmarenjem ili
brušenjem. Priprema se izvodi u svrhu uklanjanja cementne skramice, ostataka ulja i drugih nečistoća,
Te ukloniti prašinu postupkom usisavanja,  
a sve zbog potrebne prionjivosti podne obloge
za podlogu (vlačna čvrstoća min. 1,5 N/mm).</t>
  </si>
  <si>
    <t xml:space="preserve">Dobava i ugradnja podnog sustava na bazi 
samoizljevne cementne brzovezujuće mase.
Stavka uključuje dobavu i izradu veznog sloja, dobavu i izljevanje, te posipavanje kvarcnim pijeskom.  
Završna podne obloga, sve prema uputama proizvođača.
Boja i način izvedbe prema izboru projektanta
Površinski se obrađuje sistemskim premazom koji osigurava lakše čišćenje i održavanje i daje žaljeni efekt prema odabiru projektanta.
</t>
  </si>
  <si>
    <t xml:space="preserve">Obradu dilatacijskih reški izvesti, jednokomponentnom  
brtvećom poliuretanskom masom, reške prethodno obraditi temeljnim premazom.
</t>
  </si>
  <si>
    <t>Dobava, rezanje, savijanje i postavljanje armature.</t>
  </si>
  <si>
    <t>kg</t>
  </si>
  <si>
    <t>Dobava materijala i izrada polimer hidroizolacijskog premaza na podovima sanitarija. Premaz se armira mrežicom.</t>
  </si>
  <si>
    <t>materijal</t>
  </si>
  <si>
    <t>rad</t>
  </si>
  <si>
    <t>VODOVOD, KANALIZACIJA UKUPNO:</t>
  </si>
  <si>
    <t>ELEKTRO INSTALACIJE UKUPNO:</t>
  </si>
  <si>
    <t>INSTALACIJE GRIJANJA I HLAĐENJA UKUPNO:</t>
  </si>
  <si>
    <t>PDV 25%</t>
  </si>
  <si>
    <t>Predmetni troškovnik je izrađen prema glavnom projektu. Stvarne količine radova utvrdit će se građevinskom knjigom.</t>
  </si>
  <si>
    <t>Ukupna unutarnja korisna ploština prostora je                                               75,27 m2</t>
  </si>
  <si>
    <t>Ukupna unutarnja korisna ploština turističko informativnog centra  je               41,91 m2</t>
  </si>
  <si>
    <t>Ukupna unutarnja korisna ploština prodavaonice karata sa čekaonicom  je      12,47 m2</t>
  </si>
  <si>
    <t>Ukupna unutarnja korisna ploština zajedničkih prostorija  je                           20,89 m2</t>
  </si>
  <si>
    <t>Udio korisne površine prodavaonice karata sa čekaonicom u cijeloj površini je       30%</t>
  </si>
  <si>
    <t>Udio korisne površine turističko informativnog centra u cijeloj površini je                70%</t>
  </si>
  <si>
    <t>U jediničnu cijenu ulaze slijedeći radovi:
- uzimanje mjera na licu mjesta
- izrada radioničkih nacrta i tek nakon ovjere istih od strane projektanta može se krenuti sa izradom
- dostava uzoraka svog pribora i okova i tek nakon ovjere projektanta može se krenuti sa nabavkom istih
- ugradnja završno obrađenih stavki te njihova zaštita do konačne predaje
- sav osnovni i potrošni materijal, svi transporti do i unutar građevine, radna skela                                                                     - sav okov, svi čelični dijelovi, ploče i profili potrebni za montažu ili učvršćenje, završna obrada bojom na vodenoj osnovi</t>
  </si>
  <si>
    <t>Troškovnik građevinsko-obrrtničkih radova se odnosi na sanaciju i adaptaciju suterenske etaže u sklopu poslovno-stambene zgrade smještene na k.č. 6335 k.o. Mali Iž. Građevinska bruto površina etaže iznosi 104 m2. Glavni projekt je sastavni dio dokumentacije.</t>
  </si>
  <si>
    <t xml:space="preserve">RUŠENJA I DEMONTAŽE UKUPNO:                                                         </t>
  </si>
  <si>
    <t xml:space="preserve">ZEMLJANI RADOVI UKUPNO:                                                          </t>
  </si>
  <si>
    <t xml:space="preserve">BETONSKI RADOVI UKUPNO:                                                                  </t>
  </si>
  <si>
    <t xml:space="preserve">TESARSKI RADOVI UKUPNO:                                                           </t>
  </si>
  <si>
    <t xml:space="preserve">ZIDARSKI RADOVI UKUPNO:                                                            </t>
  </si>
  <si>
    <t xml:space="preserve">IZOLATERSKI RADOVI UKUPNO:                                                            </t>
  </si>
  <si>
    <t xml:space="preserve">GIPSARSKI RADOVI UKUPNO:                                                  </t>
  </si>
  <si>
    <t xml:space="preserve">BRAVARSKI RADOVI UKUPNO:                                                               </t>
  </si>
  <si>
    <t xml:space="preserve">STOLARSKI RADOVI UKUPNO:                                                     </t>
  </si>
  <si>
    <t xml:space="preserve">KAMENARSKI RADOVI UKUPNO:                                                      </t>
  </si>
  <si>
    <t>Zadar, listopad 2020.god.</t>
  </si>
  <si>
    <t xml:space="preserve">KERAMIČARSKI RADOVI UKUPNO:                                                     </t>
  </si>
  <si>
    <t xml:space="preserve">STAKLARSKI RADOVI UKUPNO:                                                  </t>
  </si>
  <si>
    <t xml:space="preserve">LIČILAČKI RADOVI UKUPNO:                                                                  </t>
  </si>
  <si>
    <t xml:space="preserve"> da su izvoditelji pojedinih radova upoznati sa materijalima i tehnologijom izvođenja radova o kojima ovisi kvaliteta njihovog rada. Prije davanja ponude ponuđač je dužan o eventualnim nedostacima ili primjedbama zatražiti pojašnjenje stavke.
- ukoliko je tekst pojedinih stavki nepotpun ili nejasan, kod nuđenja, izvedbe i obračuna je mjerodavno uputstvo proizvođača materijala ili konstrukcije.                                                             Za oblikovne i tehnički zahtjevnije elemente objekta potrebno je izraditi radioničke nacrte,  prototipove sklopova, uzorke obrada površina i materijala te izvršiti potrebna ispitivanja koja potvrđuju ispravnost rješenja. Ovi radovi posebno su označeni u troškovniku i dio su jedinične cijene radova.</t>
  </si>
  <si>
    <t xml:space="preserve">Udio cijene radova koji se odnose na turističko- inf. centar bez pdv-a je    </t>
  </si>
  <si>
    <t xml:space="preserve">Udio cijene radova koji se odnose na prodav. karata sa ček. bez pdv-a je  </t>
  </si>
  <si>
    <t>SPECIFIKACIJA MATERIJALA I RADOVA</t>
  </si>
  <si>
    <t>Napomena:</t>
  </si>
  <si>
    <t>Prije davanja ponude izvođač je obavezan pročitati tehnički opis i pregledati nacrte. Za sve eventualne primjedbe u pogledu izvođenja i troškovnika obratiti se projektantu prije davanja ponude. Ponuđač radova mora ponuditi sve stavke iz ovog troškovnika.</t>
  </si>
  <si>
    <t xml:space="preserve">Isporučitelj navedene opreme dužan je provjeriti i u pisanom obliku potvrditi navedene tehničke karakteristike i specificirane elemente, te obavezno izvršiti ovjeru istih kod projektanta prije njihove definitivne narudžbe. U protivnom projektant ne odgovara za moguće posljedice. </t>
  </si>
  <si>
    <t xml:space="preserve">Jediničnom cijenom obuhvaćene su dobava i ugradnja potrebne opreme s prijevozom i svim potrošnim materijalom, uključivo puštanje u rad od strane ovlaštenog servisera, sve tlačne i funkcionalne probe, pribavljanje i/ili izrada uputa i atesta za ugrađenu opremu i materijal te sav sitni potrošni i montažni materijal koji nije posebno naveden. </t>
  </si>
  <si>
    <t>VODOVOD</t>
  </si>
  <si>
    <t>Redni</t>
  </si>
  <si>
    <t>Naziv</t>
  </si>
  <si>
    <t>Jed.</t>
  </si>
  <si>
    <t>Ukupni</t>
  </si>
  <si>
    <t>broj</t>
  </si>
  <si>
    <t>cijena</t>
  </si>
  <si>
    <t>iznos</t>
  </si>
  <si>
    <t>Pripremni rad na određivanju priključaka i trase cijevne mreže.</t>
  </si>
  <si>
    <t>kpl</t>
  </si>
  <si>
    <t>Izvedba t-komada na postojećoj instalacije vode. Prije početka izvođenja radova potrebno je izvršit pražnjenje cjevovoda. U stavku ulazi rezanje cjevovoda, ugradnja potrebnog fazonskog komada, ventila i potrebne dužine cijevi. Stavkom je potrebno obuhvatiti i sva potrebna, pažljiva štemanja te izradu i zatvaranje prodora za potrebe prolaska cijevi. U slučaju plitkog polaganja, cijevi je potrebno toplinski izolirati.  Obračun sve kompletno.</t>
  </si>
  <si>
    <t>Napomena: Prije početka izvođenja radova potrebno je izvršit uvid na licu mjesta i definirati mikrolokaciju spoja na postojeću instalaciju.</t>
  </si>
  <si>
    <t>Višeslojne kompozitne (PE-Xc/Al/PE-X) cijevi za vodovodnu instalaciju unutar zgrade  (sanitarna hladna i topla voda). Instalacija se montira u instalacijski šaht, šupljini pregradnih zidova te podnim i zidnim usjecima.  Obračun se vrši po tekućem metru kompletno montirane cijevi te obujmicama, nosačima i pomoćnim sredstvima za pričvršćenje. Stavka uključuje sve potrebne spojne komade (fitinge). Tlačna proba obuhvaćena je zasebnom stavkom.</t>
  </si>
  <si>
    <t>- Ø 20 (DN15)</t>
  </si>
  <si>
    <t>m</t>
  </si>
  <si>
    <t>- Ø 26 (DN20)</t>
  </si>
  <si>
    <t>Cijevna spužvasta izolacija za izoliranje razvoda vodovodne instalacije unutar zgrade (sanitarna hladna i topla voda te recirkulacija), toplinske vodljivosti izolacije 0,040 W/mK, kao proizvod Armacell Tubolit DG ili jednakovrijedno.</t>
  </si>
  <si>
    <t>TL-22/13-DG</t>
  </si>
  <si>
    <t>TL-28/13-DG</t>
  </si>
  <si>
    <t>Slobodno protočni ventil, ravni, s poniklanom  navojnom kapom na cjevovodu sanitarne hladne vode. Obračun se vrši po komadu kompletne montirane i ispitane armature, sa svim potrebnim monterskim materijalom za montažu te spoj i brtvu.</t>
  </si>
  <si>
    <t xml:space="preserve"> 1/2”</t>
  </si>
  <si>
    <t xml:space="preserve"> 3/4”</t>
  </si>
  <si>
    <t>Slobodno protočni podžbukni ventili, kutni, 1/2”, s poniklanom  navojnom kapom za priključak sudopera. Obračun se vrši po komadu kompletne montirane i ispitane armature, sa svim potrebnim materijalom za montažu te spoj i brtvu.</t>
  </si>
  <si>
    <t>Visokotlačna električna grijalica vode obujma spremnika 30 litara, predviđene za tlačni priključak i za postavljanje u okomitom položaju na zid.</t>
  </si>
  <si>
    <t>Spremnik je od čeličnog lima i emajliran s ugrađenom zaštitnom Mg anodom. Grijalica treba imati ugrađen podesivi termostat kojim je moguće podešavati temperaturu vode u području od 35 do 85°C kao i termički isklopnik koji štiti aparat od oštećenja.</t>
  </si>
  <si>
    <t xml:space="preserve">Stavka uključuje sav sitni spojni i brtveni materijal, fitinge, protočne ravne ventile, fleksibilna crijeva i sl. </t>
  </si>
  <si>
    <t>Obračun po komadu montiranog aparata.</t>
  </si>
  <si>
    <t xml:space="preserve">Ispitivanje instalacije hladne i tople vode na probni pritisak, prema uputama proizvođača cijevi s izdavanjem atesta o  izvršenom ispitivanju. Obračun sve kompletno. </t>
  </si>
  <si>
    <t xml:space="preserve">Ispiranje i dezinfekcija vodovodne instalacije, uz nazočnost nadležnog sanitarnog inspektora, uzimanje uzorka i pribavljanje atesta pitkosti. Obračun sve kompletno. </t>
  </si>
  <si>
    <t xml:space="preserve">Pomoćni građevinski radovi oko i nakon montaže vodovodne instalacije unutar zgrade, kao što su usidrenje obujmica i kuka, izrada i zatvaranje usjeka, prodora i slično. Obračun sve kompletno. </t>
  </si>
  <si>
    <t>Sitni potrošni, ovjesni, pričvrsni i montažni materijal koji nije posebno specificiran, kao što su brtve, vijci, matice, konzole, cijevne obujmice, ovjesni i pričvrsni materijal, žica za zavarivanje, građevinske pjene i silikoni, proturne cijevi i sl.</t>
  </si>
  <si>
    <t>KANALIZACIJA</t>
  </si>
  <si>
    <t>Izrada kanala širine 30cm u podnoj konstrukciji za potrebe polaganja kanalizacijskih cijevi. Stavka uključuje rezanje postojeće podne konstrukcije, ručni iskop, dobavu, planiranje, nasipavanje i nabijanje posteljice s nagibom prema projektu, zatvaranje kanala nakon polaganje cijevi te odvoz viška materijala na deponij. Obračun po m' izvedene trase ovisno o promjeru cijevi.</t>
  </si>
  <si>
    <t>Ø 50 mm</t>
  </si>
  <si>
    <t>m'</t>
  </si>
  <si>
    <t xml:space="preserve">Ø 110 mm </t>
  </si>
  <si>
    <t xml:space="preserve">Izvedba vodonepropusnog spoja kanalizacije  na postojeće revizijsko okno unutar objekta. Stavka uključuje sav potreban rad i materijal,  rekonstrukciju postojećeg okna, pažljivu izradu i zatvaranje prodora te dovođenje u stanje potpune funkcionalnosti. </t>
  </si>
  <si>
    <t>Napomena: Prilikom izvođenja radova potrebno je obratit pozornost na postojeće instalacije.</t>
  </si>
  <si>
    <t>Plinotijesni poklopac od nehrđajućeg čelika s mogućnošću ispune  završnom oblogom poda. Poklopac mora biti nepropusan za mirise i vodu, nosivosti A15.  Građevinsku dimenziju poklopca potrebno je utvrditi na licu mjesta, nakon izmjere postojećeg revizijskog okna unutar objekta. Stavka uključuje i alat za podizanje poklopca. Obračun po komadu kompletno ugrađenog poklopca.</t>
  </si>
  <si>
    <t xml:space="preserve">PVC kanalizacijske cijevi sa spojem na naglavak (kolčak) za montažu unutar objekta zajedno s fazonskim komadima, te potrebnim spojnim, montažnim i brtvenim materijalom. Brtvljenje cijevi izvesti pomoću gumenih brtvi. Obračun po m' ugrađenog cjevovoda zajedno sa fazonskim komadima te potrebnim spojnim, montažnim i brtvenim materijalom. Sva pričvršćenja i zavješenja  su uključena u cijenu. Štemanje  šliceva je također uključeno u jediničnu cijenu. </t>
  </si>
  <si>
    <t>Obavezna fotodokumentacija izvedenog stanja, a prije zatvaranja poda, šliceva, spuštenih stropova i sl.</t>
  </si>
  <si>
    <t>PVC SN2, Ø 50 mm</t>
  </si>
  <si>
    <t>PVC SN2, Ø 75 mm</t>
  </si>
  <si>
    <t xml:space="preserve">PVC SN4, Ø 110 mm </t>
  </si>
  <si>
    <t xml:space="preserve">Mikrolokaciju odvoda pojedinih sanitarnih uređaja odrediti prema sanitarnoj opremi koja se ugrađuje. </t>
  </si>
  <si>
    <t>Ugradbeni cijevni dozračni ventil na odvodu sudopera. Postavlja se  min. 10 cm iznad odvodne cijevi.</t>
  </si>
  <si>
    <t xml:space="preserve">Ugradbeni cijevni dozračni ventil s rešetkom (automatski dozračni ventil), za dozraku odvodnih cijevi. </t>
  </si>
  <si>
    <t>DN75</t>
  </si>
  <si>
    <t>Cjevasti sifon za sudopere  izrađen od polipropilena (otporan na vrelu vodu).</t>
  </si>
  <si>
    <t>Obračun po komadu.</t>
  </si>
  <si>
    <t>Tipski podni horizontalni protočni sifon s odvodnim priključkom Ø50, inox poklopcem, zaporom za miris i sa svim spojnim  i montažnim materijalom.  Obračun  po komadu kompletno ugrađenog sifona.</t>
  </si>
  <si>
    <t>Po završetku izrade kanalizacijske instalacije, a prije zatvaranja potrebno je  mrežu ispitati na nepropusnost i protočnost, komplet sa svim potrebnim radovima te  izdavanjem atesta. Stavka uključuje i optički pregled cjevovoda.</t>
  </si>
  <si>
    <t>Pomoćni građevinski radovi oko i nakon montaže instalacije unutar zgrade, kao što su usidrenje obujmica i kuka, izrada i zatvaranje usjeka, prodora i slično. Obračun sve kompletno.</t>
  </si>
  <si>
    <t>SANITARNI UREĐAJI I PRIBOR</t>
  </si>
  <si>
    <t>NAPOMENA:</t>
  </si>
  <si>
    <t>Tip, dimenzije, dizajn i boju sanitarne opreme i pribora određuje glavni projektant u dogovoru s investitorom. Projektom su predviđeni sanitarni uređaji i pribor prve klase što je izvoditelj dužan poštovati prilikom izrade jediničnih cijena.</t>
  </si>
  <si>
    <t>WC za javne prostore, oblika i boje po izboru projektanta unutarnjeg uređenja,  koji se sastoji od:</t>
  </si>
  <si>
    <t xml:space="preserve">.- konzolne keramičke WC školjke I klase za 6 lit ispiranje, odignute od poda min. 6 cm, te daskom s poklopcem od tvrde plastike </t>
  </si>
  <si>
    <t>.- montažnog instalacijskog elementa za WC školjku visine ugradnje 112 cm  s niskošumnim ugradbenim vodokotlićem(tip kao Geberit) i tipkom za aktiviranje vodokotlića od inoxa. Instalacijski element samonosiv za ugradnju u suhomontažnu zidnu ili predzidnu konstrukciju obloženu gipskartonskim pločama, komplet s integriranim kutnim ventilom priključka vode ½", niskošumnim uljevnim ventilom, odvodnim koljenom d90/110 mm sa zvučno izoliranom obujmicom, spojnim komadom za WC školjku s brtvenim manžetama i setom zvučne izolacije, vijcima za učvršćenje keramike i svim potrebnim priborom za ugradnju prema uputama proizvođača:</t>
  </si>
  <si>
    <t>Obračun po kompletu montiranog WC-a.</t>
  </si>
  <si>
    <t>Pisoar, oblika i boje po izboru projektanta unutarnjeg uređenja, koji se sastoji od:</t>
  </si>
  <si>
    <t>Napomena: Stavka ne obuhvaća pregrade pisoara.</t>
  </si>
  <si>
    <t>Obračun po kompletu  montiranog pisoara.</t>
  </si>
  <si>
    <t xml:space="preserve">Keramički zidni umivaonik  I klase dimenzija cca 55x35cm, s kromiranom jednoručnom baterijom, s kromiranim sifonom, uključivo sav sitni spojni i brtveni materijal, fitinzi, kutni ventili i sl. te s građevinskom pripomoći s materijalom. </t>
  </si>
  <si>
    <t>Obračun po komadu kompletno montiranog umivaonika.</t>
  </si>
  <si>
    <t>Obračun po komadu ugrađene mješalice.</t>
  </si>
  <si>
    <t>Brušena ogledala standardne veličine i prvoklasne izvedbe sa ugradnjom na nevidljive nosače. Dimenzije ogledala po izboru projektanta unutarnjeg uređenja.  Ogledala montirati iznad umivaonika. Obračun po komadu kompletno montiranog ogledala.</t>
  </si>
  <si>
    <t>Dozator tekućeg sapuna pokraj umivaonika i sudopera uključivo sav potreban montažni materijal. Obračun po komadu montiranog dozatora.</t>
  </si>
  <si>
    <t>Držač papira u WC-u, bočni, montaža na zid, rotacijski sistem uključivo sav potreban montažni materijal. Obračun po komadu montiranog držača.</t>
  </si>
  <si>
    <t>WC četka i držač s kromiranim stalkom uključivo sav potreban montažni materijal. Montaža na zid uz svaki WC.</t>
  </si>
  <si>
    <t>Držač za ručnike pored umivaonika. Držači su metalni, kromirani, a montiraju se usidrenim vijcima. Obračun po komadu montiranog držača.</t>
  </si>
  <si>
    <t>Koševi za smeće kod svakog umivaonika i kod svake WC školjke u ženskom dijelu sanitarnog čvora. Koševi su sa poklopcem koji se podiže pritiskom noge na papučicu. Obračun po komadu isporučenog koša.</t>
  </si>
  <si>
    <t>SANITARNI UREĐAJI I OPREMA</t>
  </si>
  <si>
    <r>
      <rPr>
        <sz val="10"/>
        <color indexed="9"/>
        <rFont val="Arial"/>
        <family val="2"/>
      </rPr>
      <t>.</t>
    </r>
    <r>
      <rPr>
        <sz val="10"/>
        <color indexed="8"/>
        <rFont val="Arial"/>
        <family val="2"/>
      </rPr>
      <t xml:space="preserve">- keramičkog pisoara I klase s podžbuknim priključkom vode i skrivenim sifonom; </t>
    </r>
  </si>
  <si>
    <r>
      <rPr>
        <sz val="10"/>
        <color indexed="9"/>
        <rFont val="Arial"/>
        <family val="2"/>
      </rPr>
      <t>.</t>
    </r>
    <r>
      <rPr>
        <sz val="10"/>
        <color indexed="8"/>
        <rFont val="Arial"/>
        <family val="2"/>
      </rPr>
      <t xml:space="preserve">- montažnog instalacijskog elementa za pisoar visine ugradnje 112'-130 cm (kao Geberit) s univerzalnim ugradbenim setom uređaja za aktiviranje ispiranja. Komplet s integriranim prigušnim ventilom priključka vode ½", isplavnom cijevi d32mm s brtvenom manžetom, ugradbenim isisnim sifonom i odvodnim koljenom d50mm, vijcima za učvršćenje keramike i svim potrebnim pričvrsnim priborom i spojnim materijalom </t>
    </r>
  </si>
  <si>
    <r>
      <rPr>
        <sz val="10"/>
        <color indexed="9"/>
        <rFont val="Arial"/>
        <family val="2"/>
      </rPr>
      <t>.</t>
    </r>
    <r>
      <rPr>
        <sz val="10"/>
        <color indexed="8"/>
        <rFont val="Arial"/>
        <family val="2"/>
      </rPr>
      <t>- Pneumatsko ručno ispiranje pisoara,; Za ručno aktiviranje ispiranja pisoara, za ugradnju u instalacijske elemente pisoara s aktiviranjem sprijeda.</t>
    </r>
  </si>
  <si>
    <r>
      <t xml:space="preserve">Jednoručna stojeća mješalica tople i hladne vode za  sudoper,  komplet s kutnim ventilima, uključivo sav sitni spojni i brtveni materijal. </t>
    </r>
    <r>
      <rPr>
        <i/>
        <sz val="10"/>
        <color indexed="8"/>
        <rFont val="Arial"/>
        <family val="2"/>
      </rPr>
      <t>Napomena: stavka ne uključuje sudopere</t>
    </r>
  </si>
  <si>
    <t>Kol.</t>
  </si>
  <si>
    <t>ISPUNA SLJUBNICA, KONSOLIDACIJA ZIĐA, PREKID KAPILARNOG UZDITAJA VLAGE.</t>
  </si>
  <si>
    <t>RAVNANJE, HIDROIZOLACIJA, ŽBUKANJE ZIDOVA.</t>
  </si>
  <si>
    <t>Opis stavke</t>
  </si>
  <si>
    <t>Vanjska jedinica inverter sustava multi split izvedbe za spajanje do 3 unutarnje jedinice, namjenjena za vanjsku montažu - zaštićena od vremenskih utjecaja, s ugrađenim inverterskim kompresorom, zrakom hlađenim kondenzatorom i svim potrebnim elementima za zaštitu i kontrolu, sljedećih tehničkih značajki:</t>
  </si>
  <si>
    <t>- nominalni učinak hlađenja: Qhl =  6,8 kW </t>
  </si>
  <si>
    <t>- nominalni učinak grijanja: Qgr = 8,6 kW </t>
  </si>
  <si>
    <t xml:space="preserve"> - minimalni sezonski stupanj energetske učinkovitosti:  A+ (4,00 ≤ SCOP ≤ 4,60)</t>
  </si>
  <si>
    <t xml:space="preserve"> - područje hlađenja: -10 °C do +46°C </t>
  </si>
  <si>
    <t xml:space="preserve"> - područje grijanja:   -15 °C do +24 °C </t>
  </si>
  <si>
    <t xml:space="preserve"> - razina zvučnog tlaka - hlađenje: max. 48 dB (A)</t>
  </si>
  <si>
    <t xml:space="preserve"> - razina zvučnog tlaka - grijanje: max. 53 dB (A)</t>
  </si>
  <si>
    <t xml:space="preserve"> - radni medij: R32</t>
  </si>
  <si>
    <t>Proizvođač: ________________________________</t>
  </si>
  <si>
    <t>Model: ____________________________________</t>
  </si>
  <si>
    <t>Nom. učin u hl. / SEER: ________________________</t>
  </si>
  <si>
    <t>Nom. učin u gr. / SCOP: ________________________</t>
  </si>
  <si>
    <t>Nosači za vanjsku jedinicu izrađeni od nehrđajućeg čelika EN 1.4404 / AISI 316L. Uz nosače isporučiti sve potrebne vijke, matice, podloške i tiple. Vijci, matice i podloške moraju biti izrađeni od istog materijala kao i nosači.</t>
  </si>
  <si>
    <t>Unutarnja jedinica inverterskog sustava kazetne izvedbe, s donjom ukrasnom maskom, predviđena za montažu pod strop, sa 4 smjera ispuhivanja, opremljena ventilatorom, izmjenjivačem topline s direktnom ekspanzijom freona, te svim potrebnim elementima za zaštitu, kontrolu i regulaciju uređaja i temperature, sljedećih tehničkih značajki:</t>
  </si>
  <si>
    <t xml:space="preserve"> - učinak hlađenja: Qh = 2,6 (1,5 - 3,2)  kW</t>
  </si>
  <si>
    <t xml:space="preserve"> - učinak grijanja: Qg = 3,2 (1,3 - 4,2) kW</t>
  </si>
  <si>
    <t xml:space="preserve"> - dimenzije: V × Š × D = max. 245 x 570 x 570 mm</t>
  </si>
  <si>
    <t xml:space="preserve"> - dim. panela : V × Š × D = max. 10 x 625 x 625 mm</t>
  </si>
  <si>
    <t>Nom. učin u hl.: ________________________</t>
  </si>
  <si>
    <t>Nom. učin u gr.: ________________________</t>
  </si>
  <si>
    <t>Daljinski žičani upravljač s LCD zaslonom, s kontrolom režima rada, uključivanja/isključivanja, smjera istrujavanja, podešavanja temperature u prostoru, brzine ventilatora te 24-satnim timerom.</t>
  </si>
  <si>
    <t>Daljinski upravljač služi za povezivanje dvije unutarnje jedinice i s njim je potrebno isporučiti svu potrebnu dodatnu opremu za priključenje na dvije unutarnje jedinice.</t>
  </si>
  <si>
    <t>Daljinski IC (infracrveni) upravljač s LCD zaslonom, s kontrolom režima rada, uključivanja/isključivanja, smjera istrujavanja, podešavanja temperature u prostoru, brzine ventilatora te 24-satnim timerom.</t>
  </si>
  <si>
    <t>Predizolirane bakrene cijevi u kolutu ili šipci za freonsku instalaciju plinske i tekuće faze kvalitete koja se u rashladnoj tehnici primjenjuje za rashladni medij R-410A. U kompletu sa spojnicama i koljenima, spojnim, ovjesnim i pričvrsnim materijalom. Cijevi moraju biti odmašćene, očišćene i osušene prije ugradnje.</t>
  </si>
  <si>
    <t xml:space="preserve"> - d 6,35 </t>
  </si>
  <si>
    <t xml:space="preserve"> - d 9,52</t>
  </si>
  <si>
    <t>Izolacija dijela cijevnog razvoda u vanjskom prostoru ljepljivom aluminijskom trakom u dva sloja, s 50% preklopom.</t>
  </si>
  <si>
    <t>Napojno/komunikacijski kabeli.</t>
  </si>
  <si>
    <t xml:space="preserve"> - kabel za spajanje unutarnjih s vanjskom jedinicom</t>
  </si>
  <si>
    <t xml:space="preserve"> - kabel za spajanje unutarnjih jedinica sa zidnim daljinskim upravljačem</t>
  </si>
  <si>
    <t>Tvrde PVC cijevi za odvod kondenzata, uključivo potrebne fazonske komade izolaciju od 6 mm, spojni i montažni pribor i materijal.</t>
  </si>
  <si>
    <t>Ø32</t>
  </si>
  <si>
    <t>Ugradbeni sifon za kondenzat za klima uređaje DN32 100x100 mm.</t>
  </si>
  <si>
    <t>Protok: min 0,15 l/s</t>
  </si>
  <si>
    <t>Priključak: Ø 20 – 32 mm</t>
  </si>
  <si>
    <t>Izlaz: DN32</t>
  </si>
  <si>
    <t>Zatvarač zadaha: 60 mm zaporne visine vodenog stupca sa dodatnom mehaničkom kuglom za blokadu mirisa</t>
  </si>
  <si>
    <t>Spiro kanali izrađeni iz pocinčanog čeličnog lima, uključivo koljena, T-komade, redukcije, spojnice, prijelazne komade, deflektorske kape itd., te sav potrošni, montažni i ovjesni materijal.</t>
  </si>
  <si>
    <t xml:space="preserve"> - Ø125</t>
  </si>
  <si>
    <t>Protukišna ventilacijska rešetka izrađena od nehrđajućeg čelika EN 1.4404 / AISI 316L. Uz nosače isporučiti sve potrebne vijke, podloške i tiple. Vijci i podloške moraju biti izrađeni od istog materijala kao i rešetka.</t>
  </si>
  <si>
    <t>Toplinska spužvasta izolacija u ploči za izolaciju ventilacijskog kanala kuhinjske nape, toplinske vodljivosti izolacije max. 0,040 W/mK, debljine 13 mm. Stavka uključuje sav potreban pomoćni materijal (trake, ljepilo,...)</t>
  </si>
  <si>
    <t>Izrada prodora kroz vanjski zid za prolaz instalacija. Stavka uključuje zaštitne cijevi, pomoćni materijal te građevinsku pripomoć oko izrade prodora i njihovo brtvljenje nakon završetka strojarskih radova.</t>
  </si>
  <si>
    <t xml:space="preserve"> - prodori do promjera 200 mm</t>
  </si>
  <si>
    <t>Električna grijalica za ugradnju na zid s ugrađenim elektronskim termostatom i LCD upravljačkom pločom.</t>
  </si>
  <si>
    <t>Upravljanje mora imati mogućnost izbora između ručnog i automatskog načina rada, podešavanja temperature u prostoru i programiranje rada 7/24.</t>
  </si>
  <si>
    <t>Grijalica je slijedećih tehničkih značajki:</t>
  </si>
  <si>
    <t xml:space="preserve"> - Toplinski učin: 500 W</t>
  </si>
  <si>
    <t xml:space="preserve"> - Stupanj zaštite: IP24</t>
  </si>
  <si>
    <t xml:space="preserve"> - Ugrađena zaštita od pregrijavanja</t>
  </si>
  <si>
    <t>Stavka uključuje sav potreban montažni materijal.</t>
  </si>
  <si>
    <t>Top. učin: _________________________________</t>
  </si>
  <si>
    <t>Stupanj zaštite: ____________________________</t>
  </si>
  <si>
    <t>Troškovi ovlaštenih servisera radi ostvarivanja garancijskih prava na ugrađenoj opremi što uključuje elektro spajanje, provjeru sustava i puštanje u pogon (funkcionalnu probu) multi-split sustava uz izdavanje zapisnika (obavezno samo od strane ovlaštenog servisera).</t>
  </si>
  <si>
    <t>Montaža navedene opreme do stanja pune funkcionalnosti uključujući potrebna ispitivanja.</t>
  </si>
  <si>
    <t>Stavka uključuje i:</t>
  </si>
  <si>
    <t>- pripremno - završne radove na gradilištu, uključivo čišćenje i uređenje gradilišta.</t>
  </si>
  <si>
    <t>- troškove prijevoza materijala i opreme na gradilište.</t>
  </si>
  <si>
    <t>- tlačnu probu ispitnim tlakom prema uputama proizvođača (min. 25 bar) i izdavanje zapisnika ovjerenog od strane nadzornog inženjera.</t>
  </si>
  <si>
    <t>- horizontalni i vertikalni transport materijala i alata do gradilišta, te povrat alata i preostalog materijala, uključivo horizontalni i vertikalni transport unutar gradilišta.</t>
  </si>
  <si>
    <t>- završne radnje vezane uz pregled i primopredaju izvedenih radova, uključujući:</t>
  </si>
  <si>
    <t>- primopredaja i konačni obračun izvedenih radova</t>
  </si>
  <si>
    <t>-primopredaja jamstveno atestne dokumentacije krajnjem korisniku i obuka krajnjeg korisnika</t>
  </si>
  <si>
    <t xml:space="preserve"> - minimalni sezonski stupanj energetske učinkovitosti:  A++ (6,10 ≤ SEER ≤ 8,50)</t>
  </si>
  <si>
    <t>R.</t>
  </si>
  <si>
    <t>br.</t>
  </si>
  <si>
    <t>PRODAJA KARATA - ČEKAONICA</t>
  </si>
  <si>
    <t>Pozicija</t>
  </si>
  <si>
    <t/>
  </si>
  <si>
    <t>Jed. mjere</t>
  </si>
  <si>
    <t>Ukupni iznos</t>
  </si>
  <si>
    <t>1.1</t>
  </si>
  <si>
    <t>ELEKTRO  PROCJENA RADOVA I MATERIJALA</t>
  </si>
  <si>
    <t>1.13.</t>
  </si>
  <si>
    <t>ELEKTROINSTALACIJA  RASVJETE</t>
  </si>
  <si>
    <t>1.13.1</t>
  </si>
  <si>
    <t>Dobava i polaganje PVC instalacijske cijevi</t>
  </si>
  <si>
    <t>-  samogasiva TICINO CS Ć20 "KOPOS"</t>
  </si>
  <si>
    <t>1.13.2</t>
  </si>
  <si>
    <t>Dobava i polaganje kabela. 
U cijenu uračunati i: PVC kutije (prolazne i razdjelne), uvlačenje u PVC cijevi, i zalijevanje cementnim mortom do nivoa gletanja nakon polaganja kabela u šlicevima</t>
  </si>
  <si>
    <r>
      <t xml:space="preserve"> Kabeli tipa:
- PP-Y  3x1,5 mm</t>
    </r>
    <r>
      <rPr>
        <vertAlign val="superscript"/>
        <sz val="10"/>
        <rFont val="Arial"/>
        <family val="2"/>
      </rPr>
      <t>2</t>
    </r>
  </si>
  <si>
    <t>Dobava i ugradba na visinu 1,1 (m) od poda p/ž kutija, sa nosivim okvirom i poklopcem Vimar Plana (orginal ili jedanko vrijedno)"bijela" (kombinirati modularno prema setovima u tlocrtu)</t>
  </si>
  <si>
    <t>- modul "dva" sa: 
- jednim običnim 10A
-  nosač 
-maska 
-  kutija broj modula prema tlocrtu (modularno)</t>
  </si>
  <si>
    <t>kompl.</t>
  </si>
  <si>
    <t>1.13.3</t>
  </si>
  <si>
    <t>Dobava, ugradba i spajanje</t>
  </si>
  <si>
    <t>- zidna nadgradna svjetiljka  1x60W, IP55   (orginal ili jedanko vrijedno)</t>
  </si>
  <si>
    <t>- ugradna svjetiljka raster za uredske prostore LED_42w_4000K, IP 20 po izboru investitora</t>
  </si>
  <si>
    <t xml:space="preserve">- LED linijska traka u spuštenom stropu (u cijeni i trafo 12V i sva poteba oprema do potpune funkcionalnosti)
</t>
  </si>
  <si>
    <t>ELEKTROINSTALACIJA  RASVJETE  UKUPNO</t>
  </si>
  <si>
    <t>1.14.</t>
  </si>
  <si>
    <t>PANIK RASVJETA</t>
  </si>
  <si>
    <t>1.14.1</t>
  </si>
  <si>
    <t>Dobava i polaganje kabela za potrebe sigurnosne rasvjete. U cijenu uračunati i: PVC kutije (prolazne i razdjelne), uvlačenje u PVC cijevi, i zalijevanje cementnim mortom do nivoa gletanja nakon polaganja kabela u šlicevima.</t>
  </si>
  <si>
    <t xml:space="preserve"> Kabeli tipa:</t>
  </si>
  <si>
    <t>1.14.2</t>
  </si>
  <si>
    <t>Dobava, ugradba i spajanje u funkcionalnu cjelinu sigurnosne svjetiljke (bijela), 3h, 8W, 230 V~ kao tip 958 "legrand". Komplet sa akumulatorima. Bijele svjetiljke moraju imati na sebi crvenu točku ili crvenu traku. IP 40.</t>
  </si>
  <si>
    <t>PANIK RASVJETA  UKUPNO</t>
  </si>
  <si>
    <t>1.16.</t>
  </si>
  <si>
    <t xml:space="preserve">ELEKTROINSTALACIJA UTIČNICA </t>
  </si>
  <si>
    <t>1.16.1</t>
  </si>
  <si>
    <t>Kabeli tipa:</t>
  </si>
  <si>
    <r>
      <t>- PP-Y  3x2,5 mm</t>
    </r>
    <r>
      <rPr>
        <vertAlign val="superscript"/>
        <sz val="10"/>
        <rFont val="Arial"/>
        <family val="2"/>
      </rPr>
      <t>2</t>
    </r>
  </si>
  <si>
    <t>1.16.2</t>
  </si>
  <si>
    <t>Dobava i ugradba::
-  samogasiva TICINO CS Ć20 "KOPOS"</t>
  </si>
  <si>
    <t>1.16.3</t>
  </si>
  <si>
    <t>Dobava i ugradba na visinu 0,4 (m) od poda priključnice Vimar Plana (orginal ili jedanko vrijedno), boja okvira prema želji investitora</t>
  </si>
  <si>
    <t>- modul "dva" sa: 
- priključnica L+N+Pe - 16A, 230V, "child protection"
-  nosač cod. 14602
-maska cod. 14642
- konusna kutija fi 60</t>
  </si>
  <si>
    <t>1.16.4</t>
  </si>
  <si>
    <t>Dobava i ugradba podne kutije . U cijenu uračunati sav spojni i priključni pomoćni materijal.</t>
  </si>
  <si>
    <t xml:space="preserve">- 4x priključnica L+N+Pe - 16A, 230V
- 4x RJ 45 cat 5e  </t>
  </si>
  <si>
    <t>ELEKTROINSTALACIJA UTIČNICA   UKUPNO</t>
  </si>
  <si>
    <t>1.17.</t>
  </si>
  <si>
    <t>TELEFONSKA  I RAČUNALNA INSTALACIJA</t>
  </si>
  <si>
    <t>1.17.4</t>
  </si>
  <si>
    <t>Dobava i ugradba -  samogasiva TICINO CS Ć20 "KOPOS"</t>
  </si>
  <si>
    <t>1.17.5</t>
  </si>
  <si>
    <r>
      <t>Dobava i polaganje  kabela UTP CAT 6e 4x2x0,6mm</t>
    </r>
    <r>
      <rPr>
        <vertAlign val="superscript"/>
        <sz val="10"/>
        <rFont val="Arial"/>
        <family val="2"/>
      </rPr>
      <t>2</t>
    </r>
    <r>
      <rPr>
        <sz val="10"/>
        <rFont val="Arial"/>
        <family val="2"/>
      </rPr>
      <t xml:space="preserve"> . U cijenu uračunati i izradu utora za polaganje cijevi</t>
    </r>
  </si>
  <si>
    <t>TELEFONSKA  I RAČUNALNA INSTALACIJA  UKUPNO</t>
  </si>
  <si>
    <t>REKAPITULACIJA PO RADOVIMA</t>
  </si>
  <si>
    <t>ELEKTRO TROŠKOVNIK</t>
  </si>
  <si>
    <t>UKUPNO</t>
  </si>
  <si>
    <r>
      <t>- PP-y  3x1,5 mm</t>
    </r>
    <r>
      <rPr>
        <vertAlign val="superscript"/>
        <sz val="10"/>
        <rFont val="Arial"/>
        <family val="2"/>
      </rPr>
      <t>2</t>
    </r>
  </si>
  <si>
    <t>TURISTIČKO-INFORMATIVNI CENTAR</t>
  </si>
  <si>
    <t>1.11.</t>
  </si>
  <si>
    <t>PRIPREMNI RADOVI</t>
  </si>
  <si>
    <t>1.11.1</t>
  </si>
  <si>
    <t>Pregled cjelokupne građevine sa nadzornim inženjerom za elektoinstalacije. Na licu mjesta definirati vrstu radova, definirati ostale trase (kanalizacija, vodovod..), odrediti vertikale usponskih vodova, mjesta i način proboja instalacija kroz etaže itd...</t>
  </si>
  <si>
    <t>paušalno</t>
  </si>
  <si>
    <t>1.11.2</t>
  </si>
  <si>
    <t>Pregled i dogovor izvesti direktno sa projektantom ili nadzornim inženjerom za elektroinstalacije.</t>
  </si>
  <si>
    <t>1.11.3</t>
  </si>
  <si>
    <t xml:space="preserve">Ispitivanje: postojećih dovodnih TK  kabela, te utvrđivanje tipa kabela, broja parica, odnosno električnih veličina shodno tipu instalacije. Sve ucrtati u nactnom dijelu. </t>
  </si>
  <si>
    <t>1.11.4</t>
  </si>
  <si>
    <t xml:space="preserve">Demontiranje postojećeg  limenog ormara EE ormara i cjelokupne opreme u njemu. </t>
  </si>
  <si>
    <t>Prilikom demontaže osigurati rad u beznaponskom stanju, a glavni napojni kabel građevine uzemljiti i kratko spojiti. Nakon demontiranja demontiranu opremu odvesti na deponij.</t>
  </si>
  <si>
    <t>1.11.5</t>
  </si>
  <si>
    <t>Demontiranje elektro opreme: cca. 5 jednopolnih prekidača; cca. 10 jednopolnih priključnica, cca. 10 rasvjetnih armatura... U cijenu uračunati i  odvoz demontirane opreme na deponij.</t>
  </si>
  <si>
    <t>PRIPREMNI RADOVI  UKUPNO</t>
  </si>
  <si>
    <t>1.12.</t>
  </si>
  <si>
    <t>EE RADOVI (NAPAJANJE, RAZVOD EL. ENERGIJE...)</t>
  </si>
  <si>
    <t>1.12.1</t>
  </si>
  <si>
    <t>U dogovoru sa investitorom i HEP DP-om definirati način demontiranja i radova prebacivanja priključno mjerna opreme u novi GRO (HEP-dio).</t>
  </si>
  <si>
    <t>1.12.2</t>
  </si>
  <si>
    <t>Sudjelovanje tj. pripomoć u dogovoru između INVESTITORA i HEP DP-a pio konačnom definiranju vršne snage, načina i mjesta priključka građevine.</t>
  </si>
  <si>
    <t>U cijenu uključiti koordinaciju i sva fizička konačna spajanja na stani korisnika vezana za priključak te pripomoć HEP DP djelatnicima. U cijenu nije uključena vrijednost vršne snage građevine koju plaća sam investitor.</t>
  </si>
  <si>
    <t>1.12.3</t>
  </si>
  <si>
    <t>Dobava i ugradba tipskog KPMO namjenjenog smještaju priključno mjerne opreme.</t>
  </si>
  <si>
    <t>(vlasništvo DP-ELEKTRA )</t>
  </si>
  <si>
    <t>U ormar ugraditi - kombinirani odvodnik munje i prenapona, tip 1+2;  280V;40kA, izvedba 3+NPE</t>
  </si>
  <si>
    <t>- EZ osigurač 6/25A 1p    kom  1</t>
  </si>
  <si>
    <t>oprema i brojilo iz postojećeg ormara unutar objekta</t>
  </si>
  <si>
    <t xml:space="preserve">   2 NV00  80 A                 Kom 3</t>
  </si>
  <si>
    <t>1.12.4</t>
  </si>
  <si>
    <t>Dobava i ugradba p/ž  razvodnog ormara RP- pp1, kao 48modula, IP20 . Ormar je izrađen od metala, sa metalnim vratima i ključem.</t>
  </si>
  <si>
    <t>Oprema:</t>
  </si>
  <si>
    <t>- kombinirani odvodnik struje munje i prenapona tip 2+3; izvedba 1+NPE, 280V;10-12,5kA  kom1
 zaštitni uređaj diferencijalne struje ZUDS 2 pol 63/0,03A - kom1</t>
  </si>
  <si>
    <t>- Cu sabirnice jednofazne neizolirane 63A</t>
  </si>
  <si>
    <t>- automatski osigurači:
- 6 kA -C40 -  "C" tip  40A   1p      kom    1
 - 6 kA -B10 -  "B" tip  10 A   1p      kom   7
- 6 kA -B16 -  "B" tip  16A   1p      kom    10
- 6 kA -C16 -  "C" tip  16 A   1p+N      kom    1</t>
  </si>
  <si>
    <t xml:space="preserve"> - 6 kA -B20 -  "B" tip  20 A   1p      kom  2
-ssignalne sijalice prisutnosti napona  kom 1</t>
  </si>
  <si>
    <t>- bravica sa ključićem - kom 1
- sklopnik 2p/25A,230V - kom 1
-grebansta sklopka na DIN šinu 1-0-2, 20A,1p - kom 1
-lukomat sa vansjkom sondom  - kom 1</t>
  </si>
  <si>
    <t>1.12.5</t>
  </si>
  <si>
    <t>- protupožarnog punila za male rupe HSM-SP (0,31l) E120</t>
  </si>
  <si>
    <t>- protupožarnih indetifikacijskih pločica</t>
  </si>
  <si>
    <t>- protupožarnog punila za pojedinačne akbele FPS-SP (0,3l) F90</t>
  </si>
  <si>
    <t>1.12.6</t>
  </si>
  <si>
    <t>1.12.7</t>
  </si>
  <si>
    <t xml:space="preserve">Dobava, polaganje i spajanje kabela tipa PP  5x10mm2. </t>
  </si>
  <si>
    <t>1.12.8</t>
  </si>
  <si>
    <t>Dobava, polaganje i spajanje kabela tipa NHXHX FE 180/E 90 3x1,5mm2.</t>
  </si>
  <si>
    <t>EE RADOVI (NAPAJANJE, RAZVOD EL. ENERGIJE...)  UKUPNO</t>
  </si>
  <si>
    <t>- ugradna svjetiljka "downlighter", LED 26W, IP44  4000K (orginal ili jedanko vrijedno)</t>
  </si>
  <si>
    <t>- zidna nadgradna svjetiljka  1x49W, IP55  (orginal ili jedanko vrijedno)</t>
  </si>
  <si>
    <t>- rasvjetna armatura AF "eltor" sa T5 1x49W, sa priključnicom (sve IP54),+P+U - rasvjeta ogledala u sanitarnim čvorovima</t>
  </si>
  <si>
    <t>1.13.4</t>
  </si>
  <si>
    <t>Dobava  i ugradba ventilatora..</t>
  </si>
  <si>
    <t>1.13.5</t>
  </si>
  <si>
    <t>Dobava, ugradba i spajanje u funkcionalnu cjelinu IC senzora za manipuliranje rasvjetom na ulazima .</t>
  </si>
  <si>
    <t>1.15.</t>
  </si>
  <si>
    <t>SIGURNOSNA I VATRODOJAVNA INSTALACIJA</t>
  </si>
  <si>
    <t>1.15.1</t>
  </si>
  <si>
    <t>Dobava i montiranje isklopnog tipkala crvene boje na žutoj podlozi za isključenje el. energije u nuždi (NC kontakt).</t>
  </si>
  <si>
    <t>SIGURNOSNA I VATRODOJAVNA INSTALACIJA  UKUPNO</t>
  </si>
  <si>
    <t>- modul "četiri" sa: 
- 2x priključnica L+N+Pe - 16A, 230V, "child protection"
-  nosač cod. 14614
-maska cod. 14654.01
-ugradna kutija V71304</t>
  </si>
  <si>
    <t>- modul "dva" sa: 
- priključnica cod. 14209
-maska cod. 14931.01 IP55
- konusna kutija fi 60</t>
  </si>
  <si>
    <t>1.16.5</t>
  </si>
  <si>
    <t>Izvedba spoja sa vanjskom klima jedinicom</t>
  </si>
  <si>
    <t>1.16.6</t>
  </si>
  <si>
    <t>kompl</t>
  </si>
  <si>
    <t>1.16.7</t>
  </si>
  <si>
    <r>
      <t>Izvedba, elektro priključak sa PP-y 3x2,5mm</t>
    </r>
    <r>
      <rPr>
        <vertAlign val="superscript"/>
        <sz val="10"/>
        <rFont val="Arial"/>
        <family val="2"/>
      </rPr>
      <t>2</t>
    </r>
    <r>
      <rPr>
        <sz val="10"/>
        <rFont val="Arial"/>
        <family val="2"/>
      </rPr>
      <t xml:space="preserve"> (do PVC kutije f 60 sa poklopcem-uračunati u cijenu) za naknadni priključak nape. Izbor nape i njeno spajanje nije predmet ove stavke.</t>
    </r>
  </si>
  <si>
    <t>1.16.8</t>
  </si>
  <si>
    <t>Spajanje bojlera</t>
  </si>
  <si>
    <t>AUDIO-VIDEO OPREMA DVORANE</t>
  </si>
  <si>
    <t>LCD video projektor, WUXGA, 5000AL, Digital Link</t>
  </si>
  <si>
    <t>3LCD video projektor, svjetlina: 5000 Ansi Lumena, kontrast: 16000:1; nativna rezolucija: 1920x1200; WUXGA (16:10);zoom (1.60:1); keystone korekcija: V:+/-25; H:+/-30 (stupnjeva); priključci  1 x D-sub 15 pin, 1 x D-sub 15 pin, 1 x D-sub 9-pin, 1 x RJ45, 1 x USB tip A, 1 x USB tip B, 2 x HDMI, 3 x  audio, ugrađen zvučnik 10W; napajanje 100-240V; 50-60Hz; potrošnja 410 W; dimenzija 389 x 125 x 332 mm; težina 4.9 kg; buka: 37dB (NORMAL)</t>
  </si>
  <si>
    <t>Tip kao Panasonic, PT-VZ585NEJ</t>
  </si>
  <si>
    <t>ili jedenkovrijedno:__________________________________</t>
  </si>
  <si>
    <t>Univerzalni stropni nosač za projektor</t>
  </si>
  <si>
    <t>Univerzalni stropni nosač za projektor, visin nosača: do 500mm; nosivost do 15kg; univerzalni montažni pribor za razne vrste projektora; mogućnost nagiba projektora u svim smjerovima</t>
  </si>
  <si>
    <t>Tip kao SMS, CL F250</t>
  </si>
  <si>
    <t>ili jednakovrijedno:__________________________________</t>
  </si>
  <si>
    <t>Motorizirano projekcijsko platno, 250x190, ugradnja na zid</t>
  </si>
  <si>
    <t>elektromotorno platno, vidljiva površina 250x190cm, platno zacrnjeno sa zadnje strane: Matt White, dimenzije kućišta maksimalno 260x15x15cm, težina maksimalno 22kg, format 4:3, kut gledanja 180 stupnjeva, motor snage 6Nm; 17o/min; napajanje 230V/50Hz, potrošnja 137W, pribor: sav pripadajući montažni i spojni materijal za montažu na zid</t>
  </si>
  <si>
    <t>Tip kao Screenint, MAJOR 350</t>
  </si>
  <si>
    <t>Aktivni zvučnici video projekcija</t>
  </si>
  <si>
    <t>nazivne snage 2x40W RMS, osjetljivost: 88dB; frekvencijski odziv: 80Hz-20kHz; ulazi: balansirano (3-pin Euro Terminal Blok); nebalansirano (RCA/Cinch/3,5mm Jack), IEC konektor napajanja; izlaz: 2-pin Euro Terminal Blok (drugi zvučnik), dvopojasna kontrola tona, regulacija ulaznog linijskig nivoa, mono/stereo preklopnik, zvučnici: 51/4" LF + 1" MF + 3/4" HF, materijal: plastika (ABS), magnetska zaštita zvučnika za spriječavanje vanjskih utjecaja, perforirana čelična zaštitna mrežica; dimenzija: 178x240x193mm, težina (ukupna) 5,6kg, boja bijela ili crna; pribor: čelični zidni nosač za pomak u svim smjerovima, par</t>
  </si>
  <si>
    <t>Tip kao Audac, LX503MKII</t>
  </si>
  <si>
    <t>Prezentacijski HDMI/VGA pretvarač</t>
  </si>
  <si>
    <t xml:space="preserve">Stolni prezentacijski HDMI/VGA/HDBaseT preklopnik / pretvarač; maksimalna rezolucija: 4K/UHD @ 60Hz; auto-switching; auto display control; upravljačke tipke s prednje strane uređaja; potrošnja 30W(max); dimenzija maksimalno: 40x130x105mm; težina maksimalno: 0,30kg; </t>
  </si>
  <si>
    <t>Tip kao Atlona, AT-HDVS-200-TX</t>
  </si>
  <si>
    <t>Priključna kutija predavača</t>
  </si>
  <si>
    <t>zidna priključna kutija na poziciji predavača u instalacijskom programu, za smještaj minimalno 7 modula (tip kao Legrand), komplet sa pripadajućim nosačima i drugim priborom do pune gotovosti</t>
  </si>
  <si>
    <t xml:space="preserve">priključni moduli audio - video i upravljačkih signala u instalacijskom programu kao Legrand: RJ45 x 3; Schuko x 2; </t>
  </si>
  <si>
    <t xml:space="preserve">tip kao CA / Audac </t>
  </si>
  <si>
    <t>Upravljačka tipkovnica predavača</t>
  </si>
  <si>
    <t>zidna priključna kutija na poziciji predavača u instalacijskom programu, za smještaj minimalno 4 modula (tip kao Legrand), komplet sa pripadajućim nosačima i drugim priborom do pune gotovosti</t>
  </si>
  <si>
    <t>priključni moduli tipkala za upravljanje platnom i uključenje napona na audio video uređajima u dvorani</t>
  </si>
  <si>
    <t>Stropni priključni panel</t>
  </si>
  <si>
    <t>Zidni/stropni priključni panel iz instalacijskog programa prema zahtjevu investitora za smještaj minimalno 4 modula</t>
  </si>
  <si>
    <t xml:space="preserve">priključni moduli audio - video i upravljačkih signala u instalacijskom programu kao Legrand: RJ45 x 2; Schuko x 1; </t>
  </si>
  <si>
    <t>Dobava i polaganje u kabelske police i zaštitne PVC cijevi slijedećih kabela:</t>
  </si>
  <si>
    <t>HDBaseT video upravljački kabel (Cat6 STP low skew)</t>
  </si>
  <si>
    <t>Kabel za projekcijsko platno, PP/L 4x1mm2</t>
  </si>
  <si>
    <t>Nebalansirani audio kabel, maksimalno 10 metara, komplet</t>
  </si>
  <si>
    <t>Nespecificirani materijal:</t>
  </si>
  <si>
    <t>kpl.</t>
  </si>
  <si>
    <t>Ostali nespecificirani sitni instalacijski materijal i pribor, spojni video, HDBaseT, mikrofonski, audio kabeli, komplet sa pripadajućim konektorima, do pune funkcionalnosti</t>
  </si>
  <si>
    <t>Provjera linija, montaža jedinica, puštanje u pogon, obuka korisnika</t>
  </si>
  <si>
    <t>1.17.1</t>
  </si>
  <si>
    <t>Dobava i ugradba - prenaponska zaštita za telekomunikacijski sustav 120V;15kA, ugradnja na dovodni vodič, tip kao SC-Tele/4-C-G "Obo Bettermann" ili drugi odgovarajući proizvod - kom1</t>
  </si>
  <si>
    <t>komplet</t>
  </si>
  <si>
    <t>- LSA regleta sa 10 mjesta; 180V;5kA, tip LSA-B-MAG "Obo Bettermann" ili drugi odgovarajući proizvod - kom1</t>
  </si>
  <si>
    <t>1.17.2</t>
  </si>
  <si>
    <t>Dobava i ugradba na fasadi razvodnog telefonskog priključnog ormara ITO sa LSA-PLUS tehnikom spajanja - 1x regleta MIS 1b "MICOS"; kabelskim uvodnicama i vratima sa tipskom bravicom i ključem</t>
  </si>
  <si>
    <t>1.17.3</t>
  </si>
  <si>
    <t xml:space="preserve">Dobava i ugradba zidnog multimedijalnog ormara kao Hager: 
Oprema ormara :
-patch priključnice RJ45 na din šini - 8kom
-prenaponska zaštita
-predvidjeti mjesto za ISDN </t>
  </si>
  <si>
    <t>1.17.6</t>
  </si>
  <si>
    <t>Dobava i polaganje  kabela 1x4 nitni, FRNC/LSOH, OM1 50/125μm . U cijenu uračunati i: radove štemanja i izradu šliceva za polaganje i ugradbu PVC kutija (prolaznih i razdjelnih), PVC cijevi, spajanja sa spojnim priborom, PVC vezice...</t>
  </si>
  <si>
    <t>Nakon polaganja PVC cijevi sa kabelom šliceve zaliti cementnim mortom i dovesti do nivoa gletanja.Kabeli tipa:</t>
  </si>
  <si>
    <t>1.17.7</t>
  </si>
  <si>
    <t>Dobava i ugradba mrežene priključnice u  p/ž module prema specifikaciji 
- modul "četiri" sa: 
- 2x RJ 45 priključnica cod. 14339.6
-  nosač cod. 14614
-maska cod. 14654.01
-ugradna kutija V71304</t>
  </si>
  <si>
    <t>1.17.8</t>
  </si>
  <si>
    <t>Dobava i p/ž ugradba TK razvodne kutije na vertikali: 48 PTC "gewiss" 398x169x70 mm cod. GW 48 673.</t>
  </si>
  <si>
    <t>1.18.</t>
  </si>
  <si>
    <t>SATV/TV/FM - INSTALACIJA</t>
  </si>
  <si>
    <t>1.18.1</t>
  </si>
  <si>
    <t>Dobava, ugradba i stavljanje u funkcionalnu cjelinu p/ž P-SATV ormarića MIS 1b "MICOS" na fasadi građevine za potrebe naknadnog priključka na kabelsku.</t>
  </si>
  <si>
    <t>1.18.2</t>
  </si>
  <si>
    <t>Dobava i ugradnja antenskog stupa komplet sa sidrenjem sa slijedećom opremom:
- satelitska parabola GIBERTINI AL 105 cm: kom 1,
- LNB quatro digital. 0,6 db: kom 2,
- držač LNB-a: kom 1,
- UHF za zemaljske programe ISKRA U47X: kom 1,
- FM antena: kom 1</t>
  </si>
  <si>
    <t>- VHF antena: kom 1</t>
  </si>
  <si>
    <t>1.18.3</t>
  </si>
  <si>
    <t>Dobava i ugradnja u RP-TV ormara  :</t>
  </si>
  <si>
    <t>- programskog pojačala : kom 1
- podesivo kanalno pojačalo : kom 1</t>
  </si>
  <si>
    <t>- produžni kabel sa katodnim odvodnicim prenapona klase "D"sa
  tri priključnice 16A/230V
- konektori i sitni spojni materijal: paušalno</t>
  </si>
  <si>
    <t>1.18.4</t>
  </si>
  <si>
    <t xml:space="preserve">Dobava i ugradba-  samogasiva TICINO CS Ć20 "KOPOS" </t>
  </si>
  <si>
    <t>1.18.5</t>
  </si>
  <si>
    <t>Puštanje i ispitivanje signala na svim utičnicama građevine.</t>
  </si>
  <si>
    <t>1.18.6</t>
  </si>
  <si>
    <t>Zaštita i uzemljenje antenskog sustava na gromobranski vod građevine.</t>
  </si>
  <si>
    <t>1.18.7</t>
  </si>
  <si>
    <t>Sitni spojni materijal.</t>
  </si>
  <si>
    <t>1.18.8</t>
  </si>
  <si>
    <t>Dobava i ugradba PVC cijevi 2xf 40. Za potrebe vertikale.</t>
  </si>
  <si>
    <t>1.18.9</t>
  </si>
  <si>
    <t>Dobava, ugradnja i spajanje antenske utičnice krajnje SATV-TV-FM  (vimar) 
u  p/ž module stavke 1.14.7.  prema specifikaciji cod.14310.01</t>
  </si>
  <si>
    <t>1.18.10</t>
  </si>
  <si>
    <t xml:space="preserve">Dobava i polaganje koaksijalnog kabela  RG 6 75 Ohma , u cijeni i izrada utora za polaganje cijevi sa kabelom </t>
  </si>
  <si>
    <t>SATV/TV/FM - INSTALACIJA  UKUPNO</t>
  </si>
  <si>
    <t>1.19.</t>
  </si>
  <si>
    <t>ZAVRŠNI  RADOVI  I  ISPITIVANJA</t>
  </si>
  <si>
    <t>1.19.1</t>
  </si>
  <si>
    <t xml:space="preserve">Komplet elektro ispitivanja jake  i slabe struje </t>
  </si>
  <si>
    <t>instalacije uzemljenja unutarnjih masa te izdavanje certifikata  i atesta za svu ugrađenu opremu i materijale</t>
  </si>
  <si>
    <t>Funkcionalno ispitivanje. Izjave...</t>
  </si>
  <si>
    <t>1.19.2</t>
  </si>
  <si>
    <t>Izrada stručnih podloga izvedenog stanja (elektro podloge):
- jaka struja 
-rasvjeta
- TK instalacija</t>
  </si>
  <si>
    <t>1.19.3</t>
  </si>
  <si>
    <t>Priprema dokumnetacije za tehnički pregled (imenovanje voditelja radova, izjava o izvedenim radovima,...)</t>
  </si>
  <si>
    <t>ZAVRŠNI  RADOVI  I  ISPITIVANJA  UKUPNO</t>
  </si>
  <si>
    <t xml:space="preserve">Ispitivanje: postojećih glavnih napojnih kabela položenih do glavnog razvodnog ormara u prizemlju građevine GRO, kao i ostalih kabela položenih od glavnog razvodnog ormara do etažnih ormara (presjek kabela, tip kabela, pripadnost strujnom krugu). </t>
  </si>
  <si>
    <t>Dobava i ugradba na mjestu proboja kroz požarne zone elemenata vatrotpornosti E90 za sprečavanje prodora požara:</t>
  </si>
  <si>
    <r>
      <t>Dobava, polaganje i spajanje kabela tipa Cu 50mm</t>
    </r>
    <r>
      <rPr>
        <vertAlign val="superscript"/>
        <sz val="10"/>
        <rFont val="Arial"/>
        <family val="2"/>
      </rPr>
      <t>2</t>
    </r>
    <r>
      <rPr>
        <sz val="10"/>
        <rFont val="Arial"/>
        <family val="2"/>
      </rPr>
      <t>.</t>
    </r>
  </si>
  <si>
    <r>
      <t>Izvedba, elektro priključak sa PP-y 3x2,5mm</t>
    </r>
    <r>
      <rPr>
        <vertAlign val="superscript"/>
        <sz val="10"/>
        <rFont val="Arial"/>
        <family val="2"/>
      </rPr>
      <t>2</t>
    </r>
    <r>
      <rPr>
        <sz val="10"/>
        <rFont val="Arial"/>
        <family val="2"/>
      </rPr>
      <t xml:space="preserve">  (do PVC kutije f 60 sa poklopcem-uračunati u cijenu) za naknadni priključak kanalnih ventilokonvektora (cca. 13m) . Izbor jedinice i njeno spajanje nije predmet ove stavke.</t>
    </r>
  </si>
  <si>
    <t>UKUPNO S PDV-OM:</t>
  </si>
  <si>
    <t xml:space="preserve">Udio cijene radova koji se odnose na turističko- inf. centar s pdv-om je   </t>
  </si>
  <si>
    <t xml:space="preserve">Udio cijene radova koji se odnose na prodav. karata sa ček. s pdv-om je   </t>
  </si>
  <si>
    <t>mjere</t>
  </si>
  <si>
    <t>Jed. cijena</t>
  </si>
  <si>
    <t>ŽBUKANJE ZIDOVA.</t>
  </si>
  <si>
    <t>ISPUNA SLJUBNICA, HIDROFOBNA ZAŠTITA FUGA TE FASADNOG KAMENA</t>
  </si>
  <si>
    <t>Svi građevinski, zanatski i drugi radovi, koji prethode pojedinim izolacijama, bilo da su u vezi s njima ili ne, ali čije uporedno ili kasnije izvođenje stvara mogućnost oštećenja izolacije moraju se izvršiti prije izolacije. Prije početka hidroizolacijskih radova podloge se moraju pregledati i činjenično stanje zapisnički ustanoviti u građevinskom dnevniku.</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</si>
</sst>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00"/>
    <numFmt numFmtId="168" formatCode="0.00;[Red]0.00"/>
    <numFmt numFmtId="169" formatCode="#,##0.00_ ;[Red]\-#,##0.00\ "/>
    <numFmt numFmtId="170" formatCode="&quot;Yes&quot;;&quot;Yes&quot;;&quot;No&quot;"/>
    <numFmt numFmtId="171" formatCode="&quot;True&quot;;&quot;True&quot;;&quot;False&quot;"/>
    <numFmt numFmtId="172" formatCode="&quot;On&quot;;&quot;On&quot;;&quot;Off&quot;"/>
    <numFmt numFmtId="173" formatCode="[$€-2]\ #,##0.00_);[Red]\([$€-2]\ #,##0.00\)"/>
    <numFmt numFmtId="174" formatCode="#,##0.00\ _k_n"/>
    <numFmt numFmtId="175" formatCode="#,##0.00\ &quot;kn&quot;"/>
    <numFmt numFmtId="176" formatCode="#\ ###\ ##0.00"/>
    <numFmt numFmtId="177" formatCode="dd/mm/yyyy/"/>
    <numFmt numFmtId="178" formatCode="0.0"/>
  </numFmts>
  <fonts count="69">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0"/>
      <name val="Arial"/>
      <family val="2"/>
    </font>
    <font>
      <sz val="10"/>
      <color indexed="10"/>
      <name val="Arial"/>
      <family val="2"/>
    </font>
    <font>
      <sz val="14"/>
      <color indexed="10"/>
      <name val="Arial"/>
      <family val="2"/>
    </font>
    <font>
      <u val="single"/>
      <sz val="10"/>
      <name val="Arial"/>
      <family val="2"/>
    </font>
    <font>
      <b/>
      <u val="single"/>
      <sz val="10"/>
      <name val="Arial"/>
      <family val="2"/>
    </font>
    <font>
      <u val="single"/>
      <sz val="10"/>
      <color indexed="10"/>
      <name val="Arial"/>
      <family val="2"/>
    </font>
    <font>
      <b/>
      <sz val="10"/>
      <color indexed="10"/>
      <name val="Arial"/>
      <family val="2"/>
    </font>
    <font>
      <sz val="12"/>
      <name val="Arial"/>
      <family val="2"/>
    </font>
    <font>
      <sz val="12"/>
      <name val="CRO_Swiss_Light-Normal"/>
      <family val="0"/>
    </font>
    <font>
      <b/>
      <sz val="11"/>
      <name val="Arial"/>
      <family val="2"/>
    </font>
    <font>
      <vertAlign val="superscript"/>
      <sz val="10"/>
      <name val="Arial"/>
      <family val="2"/>
    </font>
    <font>
      <sz val="10"/>
      <name val="Calibri"/>
      <family val="2"/>
    </font>
    <font>
      <sz val="9"/>
      <name val="Calibri"/>
      <family val="2"/>
    </font>
    <font>
      <sz val="9"/>
      <name val="Arial"/>
      <family val="2"/>
    </font>
    <font>
      <vertAlign val="superscript"/>
      <sz val="9"/>
      <name val="Arial"/>
      <family val="2"/>
    </font>
    <font>
      <sz val="11"/>
      <name val="Arial"/>
      <family val="2"/>
    </font>
    <font>
      <sz val="10"/>
      <color indexed="8"/>
      <name val="Arial"/>
      <family val="2"/>
    </font>
    <font>
      <i/>
      <sz val="10"/>
      <name val="Arial"/>
      <family val="2"/>
    </font>
    <font>
      <sz val="10"/>
      <color indexed="9"/>
      <name val="Arial"/>
      <family val="2"/>
    </font>
    <font>
      <i/>
      <sz val="10"/>
      <color indexed="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color indexed="8"/>
      <name val="Arial"/>
      <family val="2"/>
    </font>
    <font>
      <b/>
      <u val="single"/>
      <sz val="10"/>
      <color indexed="1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sz val="14"/>
      <color rgb="FFFF0000"/>
      <name val="Arial"/>
      <family val="2"/>
    </font>
    <font>
      <b/>
      <sz val="10"/>
      <color rgb="FFFF0000"/>
      <name val="Arial"/>
      <family val="2"/>
    </font>
    <font>
      <b/>
      <sz val="10"/>
      <color theme="1"/>
      <name val="Arial"/>
      <family val="2"/>
    </font>
    <font>
      <b/>
      <u val="single"/>
      <sz val="10"/>
      <color rgb="FFFF0000"/>
      <name val="Arial"/>
      <family val="2"/>
    </font>
    <font>
      <sz val="10"/>
      <color theme="1"/>
      <name val="Arial"/>
      <family val="2"/>
    </font>
    <font>
      <i/>
      <sz val="10"/>
      <color theme="1"/>
      <name val="Arial"/>
      <family val="2"/>
    </font>
    <font>
      <u val="single"/>
      <sz val="10"/>
      <color rgb="FFFF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top style="thin"/>
      <bottom style="thin"/>
    </border>
    <border>
      <left/>
      <right/>
      <top style="thin"/>
      <bottom style="thin"/>
    </border>
    <border>
      <left/>
      <right/>
      <top style="thin"/>
      <bottom/>
    </border>
    <border>
      <left/>
      <right/>
      <top/>
      <bottom style="thin"/>
    </border>
    <border>
      <left>
        <color indexed="63"/>
      </left>
      <right>
        <color indexed="63"/>
      </right>
      <top>
        <color indexed="63"/>
      </top>
      <bottom style="hair"/>
    </border>
    <border>
      <left>
        <color indexed="63"/>
      </left>
      <right>
        <color indexed="63"/>
      </right>
      <top style="hair"/>
      <bottom style="hair"/>
    </border>
    <border>
      <left style="medium">
        <color indexed="22"/>
      </left>
      <right>
        <color indexed="63"/>
      </right>
      <top style="double"/>
      <bottom style="double"/>
    </border>
    <border>
      <left>
        <color indexed="63"/>
      </left>
      <right>
        <color indexed="63"/>
      </right>
      <top style="double"/>
      <bottom style="double"/>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style="medium">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style="medium">
        <color indexed="22"/>
      </left>
      <right>
        <color indexed="63"/>
      </right>
      <top style="double"/>
      <bottom>
        <color indexed="63"/>
      </bottom>
    </border>
    <border>
      <left>
        <color indexed="63"/>
      </left>
      <right>
        <color indexed="63"/>
      </right>
      <top style="double"/>
      <bottom>
        <color indexed="63"/>
      </bottom>
    </border>
    <border>
      <left style="medium">
        <color indexed="22"/>
      </left>
      <right>
        <color indexed="63"/>
      </right>
      <top>
        <color indexed="63"/>
      </top>
      <bottom>
        <color indexed="63"/>
      </bottom>
    </border>
    <border>
      <left/>
      <right style="thin"/>
      <top style="thin"/>
      <bottom style="thin"/>
    </border>
    <border>
      <left>
        <color indexed="63"/>
      </left>
      <right style="medium"/>
      <top style="medium"/>
      <bottom style="medium"/>
    </border>
    <border>
      <left/>
      <right/>
      <top/>
      <bottom style="medium"/>
    </border>
    <border>
      <left>
        <color indexed="63"/>
      </left>
      <right style="medium">
        <color indexed="23"/>
      </right>
      <top style="double"/>
      <bottom style="double"/>
    </border>
    <border>
      <left>
        <color indexed="63"/>
      </left>
      <right style="medium">
        <color indexed="23"/>
      </right>
      <top>
        <color indexed="63"/>
      </top>
      <bottom style="medium">
        <color indexed="22"/>
      </bottom>
    </border>
    <border>
      <left>
        <color indexed="63"/>
      </left>
      <right style="medium">
        <color indexed="23"/>
      </right>
      <top style="hair">
        <color indexed="22"/>
      </top>
      <bottom style="hair">
        <color indexed="22"/>
      </bottom>
    </border>
    <border>
      <left>
        <color indexed="63"/>
      </left>
      <right style="medium">
        <color indexed="23"/>
      </right>
      <top>
        <color indexed="63"/>
      </top>
      <bottom>
        <color indexed="63"/>
      </bottom>
    </border>
    <border>
      <left>
        <color indexed="63"/>
      </left>
      <right>
        <color indexed="63"/>
      </right>
      <top>
        <color indexed="63"/>
      </top>
      <bottom style="medium">
        <color indexed="55"/>
      </bottom>
    </border>
    <border>
      <left>
        <color indexed="63"/>
      </left>
      <right style="medium">
        <color indexed="23"/>
      </right>
      <top>
        <color indexed="63"/>
      </top>
      <bottom style="medium">
        <color indexed="55"/>
      </bottom>
    </border>
    <border>
      <left>
        <color indexed="63"/>
      </left>
      <right>
        <color indexed="63"/>
      </right>
      <top style="hair"/>
      <bottom>
        <color indexed="63"/>
      </bottom>
    </border>
    <border>
      <left style="hair"/>
      <right>
        <color indexed="63"/>
      </right>
      <top style="hair"/>
      <bottom style="hair"/>
    </border>
    <border>
      <left>
        <color indexed="63"/>
      </left>
      <right style="medium">
        <color indexed="23"/>
      </right>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0" fillId="19" borderId="1" applyNumberFormat="0" applyFont="0" applyAlignment="0" applyProtection="0"/>
    <xf numFmtId="0" fontId="46" fillId="20" borderId="0" applyNumberFormat="0" applyBorder="0" applyAlignment="0" applyProtection="0"/>
    <xf numFmtId="0" fontId="2" fillId="0" borderId="0" applyNumberFormat="0" applyFill="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7" fillId="27" borderId="2" applyNumberFormat="0" applyAlignment="0" applyProtection="0"/>
    <xf numFmtId="0" fontId="48" fillId="27" borderId="3" applyNumberFormat="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0" fillId="0" borderId="0">
      <alignment/>
      <protection/>
    </xf>
    <xf numFmtId="0" fontId="13" fillId="0" borderId="0" applyBorder="0">
      <alignment/>
      <protection/>
    </xf>
    <xf numFmtId="0" fontId="0" fillId="0" borderId="0">
      <alignment/>
      <protection/>
    </xf>
    <xf numFmtId="0" fontId="44" fillId="0" borderId="0">
      <alignment/>
      <protection/>
    </xf>
    <xf numFmtId="9" fontId="0" fillId="0" borderId="0" applyFont="0" applyFill="0" applyBorder="0" applyAlignment="0" applyProtection="0"/>
    <xf numFmtId="0" fontId="55" fillId="0" borderId="7" applyNumberFormat="0" applyFill="0" applyAlignment="0" applyProtection="0"/>
    <xf numFmtId="0" fontId="3" fillId="0" borderId="0" applyNumberFormat="0" applyFill="0" applyBorder="0" applyAlignment="0" applyProtection="0"/>
    <xf numFmtId="0" fontId="56" fillId="30"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3">
    <xf numFmtId="0" fontId="0" fillId="0" borderId="0" xfId="0" applyAlignment="1">
      <alignment/>
    </xf>
    <xf numFmtId="0" fontId="0" fillId="0" borderId="0" xfId="0" applyAlignment="1">
      <alignment horizontal="left" vertical="top"/>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Font="1" applyAlignment="1">
      <alignment horizontal="left" vertical="top" wrapText="1"/>
    </xf>
    <xf numFmtId="0" fontId="6" fillId="0" borderId="0" xfId="0" applyFont="1" applyAlignment="1">
      <alignment horizontal="left" vertical="top"/>
    </xf>
    <xf numFmtId="0" fontId="7" fillId="0" borderId="0" xfId="0" applyFont="1" applyAlignment="1">
      <alignment horizontal="left" vertical="top" wrapText="1"/>
    </xf>
    <xf numFmtId="0" fontId="6" fillId="0" borderId="0" xfId="0" applyFont="1" applyAlignment="1">
      <alignment/>
    </xf>
    <xf numFmtId="0" fontId="6" fillId="0" borderId="0" xfId="0" applyFont="1" applyAlignment="1">
      <alignment horizontal="left" vertical="top" wrapText="1"/>
    </xf>
    <xf numFmtId="2" fontId="0" fillId="0" borderId="0" xfId="0" applyNumberFormat="1" applyFont="1" applyAlignment="1">
      <alignment horizontal="right"/>
    </xf>
    <xf numFmtId="0" fontId="0" fillId="0" borderId="0" xfId="0" applyFont="1" applyAlignment="1">
      <alignment horizontal="left" vertical="top"/>
    </xf>
    <xf numFmtId="0" fontId="0" fillId="0" borderId="0" xfId="0" applyFont="1" applyAlignment="1">
      <alignment horizontal="right"/>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0" xfId="0" applyFont="1" applyAlignment="1">
      <alignment/>
    </xf>
    <xf numFmtId="0" fontId="0" fillId="0" borderId="0" xfId="0" applyFont="1" applyBorder="1" applyAlignment="1">
      <alignment horizontal="left" vertical="top" wrapText="1"/>
    </xf>
    <xf numFmtId="0" fontId="0" fillId="0" borderId="0" xfId="0" applyFont="1" applyAlignment="1">
      <alignment/>
    </xf>
    <xf numFmtId="0" fontId="6" fillId="0" borderId="0" xfId="0" applyFont="1" applyAlignment="1">
      <alignment horizontal="left" vertical="top"/>
    </xf>
    <xf numFmtId="0" fontId="11" fillId="0" borderId="0" xfId="0" applyFont="1" applyAlignment="1">
      <alignment horizontal="left" vertical="top" wrapText="1"/>
    </xf>
    <xf numFmtId="0" fontId="6" fillId="0" borderId="0" xfId="0" applyFont="1" applyAlignment="1">
      <alignment horizontal="right"/>
    </xf>
    <xf numFmtId="2" fontId="6" fillId="0" borderId="0" xfId="0" applyNumberFormat="1" applyFont="1" applyAlignment="1">
      <alignment horizontal="right"/>
    </xf>
    <xf numFmtId="0" fontId="6" fillId="0" borderId="0" xfId="0" applyFont="1" applyAlignment="1">
      <alignment/>
    </xf>
    <xf numFmtId="0" fontId="6" fillId="0" borderId="0" xfId="0" applyFont="1" applyAlignment="1">
      <alignment horizontal="left" vertical="top" wrapText="1"/>
    </xf>
    <xf numFmtId="0" fontId="7" fillId="0" borderId="0" xfId="0" applyFont="1" applyAlignment="1">
      <alignment horizontal="left" vertical="top" wrapText="1"/>
    </xf>
    <xf numFmtId="0" fontId="11" fillId="0" borderId="0" xfId="0" applyFont="1" applyBorder="1" applyAlignment="1">
      <alignment horizontal="left" vertical="top" wrapText="1"/>
    </xf>
    <xf numFmtId="0" fontId="6" fillId="0" borderId="0" xfId="0" applyFont="1" applyBorder="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0" applyFont="1" applyAlignment="1">
      <alignment horizontal="left" vertical="top"/>
    </xf>
    <xf numFmtId="0" fontId="4" fillId="0" borderId="0" xfId="0" applyFont="1" applyBorder="1" applyAlignment="1">
      <alignment horizontal="left" vertical="top" wrapText="1"/>
    </xf>
    <xf numFmtId="0" fontId="61" fillId="0" borderId="0" xfId="0" applyFont="1" applyAlignment="1">
      <alignment horizontal="left" vertical="top"/>
    </xf>
    <xf numFmtId="0" fontId="61" fillId="0" borderId="0" xfId="0" applyFont="1" applyAlignment="1">
      <alignment horizontal="left" vertical="top" wrapText="1"/>
    </xf>
    <xf numFmtId="0" fontId="62" fillId="0" borderId="0" xfId="0" applyFont="1" applyAlignment="1">
      <alignment horizontal="left" vertical="top" wrapText="1"/>
    </xf>
    <xf numFmtId="0" fontId="63" fillId="0" borderId="0" xfId="0" applyFont="1" applyAlignment="1">
      <alignment horizontal="left" vertical="top" wrapText="1"/>
    </xf>
    <xf numFmtId="0" fontId="63" fillId="0" borderId="0" xfId="0" applyFont="1" applyBorder="1" applyAlignment="1">
      <alignment horizontal="left" vertical="top" wrapText="1"/>
    </xf>
    <xf numFmtId="0" fontId="61" fillId="0" borderId="0" xfId="0" applyFont="1" applyBorder="1" applyAlignment="1">
      <alignment horizontal="left" vertical="top" wrapText="1"/>
    </xf>
    <xf numFmtId="0" fontId="61" fillId="0" borderId="0" xfId="0" applyFont="1" applyAlignment="1">
      <alignment/>
    </xf>
    <xf numFmtId="0" fontId="8" fillId="0" borderId="0" xfId="0" applyFont="1" applyAlignment="1">
      <alignment horizontal="left" vertical="top"/>
    </xf>
    <xf numFmtId="0" fontId="5" fillId="0" borderId="0" xfId="0" applyFont="1" applyAlignment="1">
      <alignment/>
    </xf>
    <xf numFmtId="0" fontId="5" fillId="0" borderId="0" xfId="0" applyFont="1" applyBorder="1" applyAlignment="1">
      <alignment horizontal="left" vertical="top" wrapText="1"/>
    </xf>
    <xf numFmtId="0" fontId="12" fillId="0" borderId="0" xfId="0" applyFont="1" applyAlignment="1">
      <alignment horizontal="left" vertical="top" wrapText="1"/>
    </xf>
    <xf numFmtId="0" fontId="0" fillId="0" borderId="0" xfId="51" applyFont="1">
      <alignment/>
      <protection/>
    </xf>
    <xf numFmtId="0" fontId="0" fillId="0" borderId="0" xfId="0" applyFont="1" applyAlignment="1">
      <alignment horizontal="right"/>
    </xf>
    <xf numFmtId="2" fontId="0" fillId="0" borderId="0" xfId="0" applyNumberFormat="1" applyFont="1" applyAlignment="1">
      <alignment horizontal="right"/>
    </xf>
    <xf numFmtId="0" fontId="0" fillId="0" borderId="0" xfId="51">
      <alignment/>
      <protection/>
    </xf>
    <xf numFmtId="0" fontId="4" fillId="0" borderId="0" xfId="0" applyFont="1" applyAlignment="1">
      <alignment horizontal="left" vertical="top"/>
    </xf>
    <xf numFmtId="0" fontId="4" fillId="0" borderId="0" xfId="0" applyFont="1" applyAlignment="1">
      <alignment/>
    </xf>
    <xf numFmtId="0" fontId="6" fillId="0" borderId="0" xfId="0" applyFont="1" applyAlignment="1">
      <alignment horizontal="right"/>
    </xf>
    <xf numFmtId="2" fontId="6" fillId="0" borderId="0" xfId="0" applyNumberFormat="1" applyFont="1" applyAlignment="1">
      <alignment horizontal="right"/>
    </xf>
    <xf numFmtId="0" fontId="63" fillId="0" borderId="0" xfId="0" applyFont="1" applyAlignment="1">
      <alignment horizontal="left" vertical="top" wrapText="1"/>
    </xf>
    <xf numFmtId="0" fontId="62" fillId="0" borderId="0" xfId="0" applyFont="1" applyAlignment="1">
      <alignment horizontal="left" vertical="top" wrapText="1"/>
    </xf>
    <xf numFmtId="0" fontId="61" fillId="0" borderId="0" xfId="0" applyFont="1" applyAlignment="1">
      <alignment horizontal="left" vertical="top" wrapText="1"/>
    </xf>
    <xf numFmtId="0" fontId="61" fillId="0" borderId="0" xfId="0" applyFont="1" applyAlignment="1">
      <alignment horizontal="left" vertical="top" wrapText="1"/>
    </xf>
    <xf numFmtId="0" fontId="14" fillId="0" borderId="0" xfId="51" applyFont="1" applyFill="1" applyBorder="1" applyAlignment="1">
      <alignment horizontal="left" wrapText="1"/>
      <protection/>
    </xf>
    <xf numFmtId="0" fontId="5" fillId="0" borderId="0" xfId="51" applyFont="1" applyFill="1" applyBorder="1" applyAlignment="1">
      <alignment horizontal="center" wrapText="1"/>
      <protection/>
    </xf>
    <xf numFmtId="0" fontId="9" fillId="0" borderId="0" xfId="51" applyFont="1" applyFill="1" applyBorder="1" applyAlignment="1">
      <alignment horizontal="left" wrapText="1"/>
      <protection/>
    </xf>
    <xf numFmtId="0" fontId="0" fillId="0" borderId="0" xfId="51" applyFont="1" applyFill="1" applyBorder="1" applyAlignment="1">
      <alignment horizontal="center" wrapText="1"/>
      <protection/>
    </xf>
    <xf numFmtId="2" fontId="0" fillId="0" borderId="0" xfId="51" applyNumberFormat="1" applyFont="1" applyFill="1" applyBorder="1" applyAlignment="1">
      <alignment horizontal="right" wrapText="1"/>
      <protection/>
    </xf>
    <xf numFmtId="174" fontId="0" fillId="0" borderId="0" xfId="51" applyNumberFormat="1" applyFont="1" applyFill="1" applyBorder="1" applyAlignment="1">
      <alignment horizontal="right" wrapText="1"/>
      <protection/>
    </xf>
    <xf numFmtId="0" fontId="5" fillId="0" borderId="0" xfId="51" applyFont="1" applyFill="1" applyBorder="1" applyAlignment="1">
      <alignment horizontal="center" vertical="top" wrapText="1"/>
      <protection/>
    </xf>
    <xf numFmtId="0" fontId="5" fillId="0" borderId="12" xfId="51" applyFont="1" applyFill="1" applyBorder="1" applyAlignment="1">
      <alignment horizontal="center" wrapText="1"/>
      <protection/>
    </xf>
    <xf numFmtId="0" fontId="5" fillId="0" borderId="13" xfId="51" applyFont="1" applyFill="1" applyBorder="1" applyAlignment="1">
      <alignment horizontal="left" wrapText="1"/>
      <protection/>
    </xf>
    <xf numFmtId="0" fontId="5" fillId="0" borderId="13" xfId="51" applyFont="1" applyFill="1" applyBorder="1" applyAlignment="1">
      <alignment horizontal="center" wrapText="1"/>
      <protection/>
    </xf>
    <xf numFmtId="0" fontId="5" fillId="0" borderId="13" xfId="51" applyFont="1" applyFill="1" applyBorder="1" applyAlignment="1">
      <alignment horizontal="right" wrapText="1"/>
      <protection/>
    </xf>
    <xf numFmtId="0" fontId="5" fillId="0" borderId="0" xfId="51" applyFont="1" applyFill="1" applyBorder="1" applyAlignment="1">
      <alignment horizontal="left" wrapText="1"/>
      <protection/>
    </xf>
    <xf numFmtId="0" fontId="5" fillId="0" borderId="0" xfId="51" applyFont="1" applyFill="1" applyBorder="1" applyAlignment="1">
      <alignment horizontal="right" wrapText="1"/>
      <protection/>
    </xf>
    <xf numFmtId="2" fontId="5" fillId="0" borderId="0" xfId="51" applyNumberFormat="1" applyFont="1" applyFill="1" applyBorder="1" applyAlignment="1">
      <alignment horizontal="center" vertical="top" wrapText="1"/>
      <protection/>
    </xf>
    <xf numFmtId="0" fontId="5" fillId="0" borderId="0" xfId="51" applyFont="1" applyFill="1" applyBorder="1" applyAlignment="1">
      <alignment horizontal="left" vertical="top" wrapText="1"/>
      <protection/>
    </xf>
    <xf numFmtId="0" fontId="0" fillId="0" borderId="0" xfId="51" applyFont="1" applyFill="1" applyBorder="1" applyAlignment="1">
      <alignment horizontal="justify" vertical="top" wrapText="1"/>
      <protection/>
    </xf>
    <xf numFmtId="2" fontId="0" fillId="0" borderId="0" xfId="51" applyNumberFormat="1" applyFont="1" applyFill="1" applyBorder="1" applyAlignment="1">
      <alignment wrapText="1"/>
      <protection/>
    </xf>
    <xf numFmtId="2" fontId="61" fillId="0" borderId="0" xfId="51" applyNumberFormat="1" applyFont="1" applyFill="1" applyBorder="1" applyAlignment="1">
      <alignment horizontal="right" wrapText="1"/>
      <protection/>
    </xf>
    <xf numFmtId="0" fontId="0" fillId="0" borderId="0" xfId="51" applyFont="1" applyFill="1" applyBorder="1" applyAlignment="1">
      <alignment wrapText="1"/>
      <protection/>
    </xf>
    <xf numFmtId="0" fontId="5" fillId="0" borderId="14" xfId="51" applyFont="1" applyFill="1" applyBorder="1" applyAlignment="1">
      <alignment horizontal="center" wrapText="1"/>
      <protection/>
    </xf>
    <xf numFmtId="0" fontId="5" fillId="0" borderId="14" xfId="51" applyFont="1" applyFill="1" applyBorder="1" applyAlignment="1">
      <alignment wrapText="1"/>
      <protection/>
    </xf>
    <xf numFmtId="0" fontId="0" fillId="0" borderId="14" xfId="51" applyFont="1" applyFill="1" applyBorder="1" applyAlignment="1">
      <alignment horizontal="center" wrapText="1"/>
      <protection/>
    </xf>
    <xf numFmtId="2" fontId="0" fillId="0" borderId="14" xfId="51" applyNumberFormat="1" applyFont="1" applyFill="1" applyBorder="1" applyAlignment="1">
      <alignment horizontal="right" wrapText="1"/>
      <protection/>
    </xf>
    <xf numFmtId="0" fontId="5" fillId="0" borderId="0" xfId="51" applyFont="1" applyFill="1" applyBorder="1" applyAlignment="1">
      <alignment horizontal="center" vertical="center" wrapText="1"/>
      <protection/>
    </xf>
    <xf numFmtId="0" fontId="64" fillId="0" borderId="0" xfId="0" applyFont="1" applyAlignment="1">
      <alignment vertical="center"/>
    </xf>
    <xf numFmtId="0" fontId="0" fillId="0" borderId="0" xfId="51" applyFont="1" applyFill="1" applyBorder="1" applyAlignment="1">
      <alignment horizontal="left" vertical="top" wrapText="1"/>
      <protection/>
    </xf>
    <xf numFmtId="0" fontId="5" fillId="0" borderId="0" xfId="51" applyFont="1" applyFill="1" applyBorder="1" applyAlignment="1">
      <alignment horizontal="justify" vertical="top" wrapText="1"/>
      <protection/>
    </xf>
    <xf numFmtId="2" fontId="5" fillId="0" borderId="0" xfId="51" applyNumberFormat="1" applyFont="1" applyFill="1" applyBorder="1" applyAlignment="1">
      <alignment wrapText="1"/>
      <protection/>
    </xf>
    <xf numFmtId="2" fontId="0" fillId="0" borderId="0" xfId="51" applyNumberFormat="1" applyFont="1" applyFill="1" applyBorder="1" applyAlignment="1">
      <alignment vertical="top" wrapText="1"/>
      <protection/>
    </xf>
    <xf numFmtId="0" fontId="5" fillId="0" borderId="14" xfId="51" applyFont="1" applyFill="1" applyBorder="1" applyAlignment="1">
      <alignment horizontal="center" vertical="top" wrapText="1"/>
      <protection/>
    </xf>
    <xf numFmtId="2" fontId="5" fillId="0" borderId="14" xfId="51" applyNumberFormat="1" applyFont="1" applyFill="1" applyBorder="1" applyAlignment="1">
      <alignment wrapText="1"/>
      <protection/>
    </xf>
    <xf numFmtId="0" fontId="0" fillId="0" borderId="0" xfId="51" applyFont="1" applyFill="1" applyBorder="1" applyAlignment="1">
      <alignment horizontal="left" vertical="top" wrapText="1"/>
      <protection/>
    </xf>
    <xf numFmtId="0" fontId="11" fillId="0" borderId="0" xfId="51" applyFont="1" applyFill="1" applyBorder="1" applyAlignment="1">
      <alignment horizontal="center" vertical="top" wrapText="1"/>
      <protection/>
    </xf>
    <xf numFmtId="0" fontId="9" fillId="0" borderId="0" xfId="51" applyFont="1" applyFill="1" applyBorder="1">
      <alignment/>
      <protection/>
    </xf>
    <xf numFmtId="0" fontId="0" fillId="0" borderId="0" xfId="51" applyFont="1" applyFill="1" applyBorder="1" applyAlignment="1">
      <alignment horizontal="right" wrapText="1"/>
      <protection/>
    </xf>
    <xf numFmtId="0" fontId="0" fillId="0" borderId="15" xfId="51" applyFont="1" applyFill="1" applyBorder="1" applyAlignment="1">
      <alignment horizontal="center" wrapText="1"/>
      <protection/>
    </xf>
    <xf numFmtId="0" fontId="0" fillId="0" borderId="15" xfId="51" applyFont="1" applyFill="1" applyBorder="1" applyAlignment="1">
      <alignment horizontal="right" wrapText="1"/>
      <protection/>
    </xf>
    <xf numFmtId="0" fontId="5" fillId="0" borderId="0" xfId="51" applyFont="1" applyFill="1" applyBorder="1" applyAlignment="1">
      <alignment horizontal="left"/>
      <protection/>
    </xf>
    <xf numFmtId="0" fontId="20" fillId="0" borderId="0" xfId="51" applyFont="1" applyFill="1" applyBorder="1" applyAlignment="1">
      <alignment horizontal="center"/>
      <protection/>
    </xf>
    <xf numFmtId="0" fontId="20" fillId="0" borderId="0" xfId="51" applyFont="1" applyFill="1" applyBorder="1" applyAlignment="1">
      <alignment horizontal="right"/>
      <protection/>
    </xf>
    <xf numFmtId="0" fontId="0" fillId="0" borderId="0" xfId="51" applyFont="1" applyFill="1" applyBorder="1" applyAlignment="1">
      <alignment horizontal="left" wrapText="1"/>
      <protection/>
    </xf>
    <xf numFmtId="0" fontId="0" fillId="0" borderId="0" xfId="51" applyFont="1" applyFill="1" applyAlignment="1">
      <alignment wrapText="1"/>
      <protection/>
    </xf>
    <xf numFmtId="0" fontId="5" fillId="0" borderId="0" xfId="51" applyFont="1" applyFill="1" applyBorder="1" applyAlignment="1">
      <alignment wrapText="1"/>
      <protection/>
    </xf>
    <xf numFmtId="0" fontId="8" fillId="0" borderId="0" xfId="51" applyFont="1" applyFill="1" applyBorder="1" applyAlignment="1">
      <alignment horizontal="center" wrapText="1"/>
      <protection/>
    </xf>
    <xf numFmtId="0" fontId="8" fillId="0" borderId="0" xfId="51" applyFont="1" applyFill="1" applyBorder="1" applyAlignment="1">
      <alignment horizontal="right" wrapText="1"/>
      <protection/>
    </xf>
    <xf numFmtId="2" fontId="5" fillId="0" borderId="0" xfId="0" applyNumberFormat="1" applyFont="1" applyAlignment="1">
      <alignment horizontal="right"/>
    </xf>
    <xf numFmtId="2" fontId="61" fillId="0" borderId="0" xfId="0" applyNumberFormat="1" applyFont="1" applyAlignment="1">
      <alignment horizontal="right"/>
    </xf>
    <xf numFmtId="0" fontId="65" fillId="0" borderId="0" xfId="0" applyFont="1" applyAlignment="1">
      <alignment horizontal="left" vertical="top" wrapText="1"/>
    </xf>
    <xf numFmtId="0" fontId="61" fillId="0" borderId="0" xfId="51" applyFont="1">
      <alignment/>
      <protection/>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center" vertical="top" wrapText="1"/>
    </xf>
    <xf numFmtId="0" fontId="5" fillId="0" borderId="12" xfId="0" applyFont="1" applyBorder="1" applyAlignment="1">
      <alignment vertical="top" wrapText="1"/>
    </xf>
    <xf numFmtId="0" fontId="5" fillId="0" borderId="13" xfId="0" applyFont="1" applyBorder="1" applyAlignment="1">
      <alignment vertical="top" wrapText="1"/>
    </xf>
    <xf numFmtId="4" fontId="6" fillId="0" borderId="0" xfId="0" applyNumberFormat="1" applyFont="1" applyBorder="1" applyAlignment="1">
      <alignment horizontal="left" vertical="top" wrapText="1"/>
    </xf>
    <xf numFmtId="4" fontId="0" fillId="0" borderId="0" xfId="0" applyNumberFormat="1" applyFont="1" applyAlignment="1">
      <alignment horizontal="right"/>
    </xf>
    <xf numFmtId="0" fontId="6" fillId="0" borderId="0" xfId="0" applyFont="1" applyAlignment="1" applyProtection="1">
      <alignment horizontal="left" vertical="top" wrapText="1"/>
      <protection locked="0"/>
    </xf>
    <xf numFmtId="4" fontId="6" fillId="0" borderId="0" xfId="0" applyNumberFormat="1" applyFont="1" applyAlignment="1" applyProtection="1">
      <alignment horizontal="left" vertical="top" wrapText="1"/>
      <protection locked="0"/>
    </xf>
    <xf numFmtId="0" fontId="0" fillId="0" borderId="0" xfId="0" applyFont="1" applyAlignment="1" applyProtection="1">
      <alignment horizontal="left" vertical="top" wrapText="1"/>
      <protection locked="0"/>
    </xf>
    <xf numFmtId="4" fontId="0" fillId="0" borderId="0" xfId="0" applyNumberFormat="1" applyFont="1" applyAlignment="1" applyProtection="1">
      <alignment horizontal="left" vertical="top" wrapText="1"/>
      <protection locked="0"/>
    </xf>
    <xf numFmtId="4" fontId="0" fillId="0" borderId="0" xfId="0" applyNumberFormat="1" applyFont="1" applyAlignment="1" applyProtection="1">
      <alignment horizontal="left" vertical="top" wrapText="1"/>
      <protection locked="0"/>
    </xf>
    <xf numFmtId="4" fontId="0" fillId="0" borderId="0" xfId="0" applyNumberFormat="1" applyFont="1" applyAlignment="1" applyProtection="1">
      <alignment horizontal="left" vertical="top" wrapText="1"/>
      <protection locked="0"/>
    </xf>
    <xf numFmtId="4" fontId="6" fillId="0" borderId="0" xfId="0" applyNumberFormat="1" applyFont="1" applyBorder="1" applyAlignment="1" applyProtection="1">
      <alignment horizontal="left" vertical="top" wrapText="1"/>
      <protection locked="0"/>
    </xf>
    <xf numFmtId="4" fontId="0" fillId="0" borderId="0" xfId="0" applyNumberFormat="1" applyFont="1" applyAlignment="1" applyProtection="1">
      <alignment horizontal="left" vertical="top" wrapText="1"/>
      <protection/>
    </xf>
    <xf numFmtId="4" fontId="0" fillId="0" borderId="0" xfId="51" applyNumberFormat="1" applyFont="1" applyFill="1" applyBorder="1" applyAlignment="1">
      <alignment horizontal="right" wrapText="1"/>
      <protection/>
    </xf>
    <xf numFmtId="4" fontId="5" fillId="0" borderId="0" xfId="0" applyNumberFormat="1" applyFont="1" applyAlignment="1">
      <alignment horizontal="right"/>
    </xf>
    <xf numFmtId="4" fontId="5" fillId="0" borderId="0" xfId="51" applyNumberFormat="1" applyFont="1" applyFill="1" applyBorder="1" applyAlignment="1">
      <alignment horizontal="left" wrapText="1"/>
      <protection/>
    </xf>
    <xf numFmtId="4" fontId="0" fillId="0" borderId="0" xfId="0" applyNumberFormat="1" applyAlignment="1">
      <alignment/>
    </xf>
    <xf numFmtId="4" fontId="0" fillId="0" borderId="0" xfId="0" applyNumberFormat="1" applyFont="1" applyAlignment="1">
      <alignment/>
    </xf>
    <xf numFmtId="0" fontId="5" fillId="0" borderId="10" xfId="0" applyFont="1" applyBorder="1" applyAlignment="1">
      <alignment vertical="top" wrapText="1"/>
    </xf>
    <xf numFmtId="0" fontId="5" fillId="0" borderId="11" xfId="0" applyFont="1" applyBorder="1" applyAlignment="1">
      <alignment vertical="top" wrapText="1"/>
    </xf>
    <xf numFmtId="0" fontId="0" fillId="0" borderId="13" xfId="0" applyBorder="1" applyAlignment="1">
      <alignment/>
    </xf>
    <xf numFmtId="0" fontId="0" fillId="0" borderId="12" xfId="0" applyFont="1" applyBorder="1" applyAlignment="1">
      <alignment/>
    </xf>
    <xf numFmtId="2" fontId="61" fillId="0" borderId="0" xfId="0" applyNumberFormat="1" applyFont="1" applyAlignment="1">
      <alignment/>
    </xf>
    <xf numFmtId="0" fontId="0" fillId="0" borderId="0" xfId="0" applyFont="1" applyBorder="1" applyAlignment="1">
      <alignment/>
    </xf>
    <xf numFmtId="0" fontId="0" fillId="0" borderId="0" xfId="51" applyFont="1" applyBorder="1" applyAlignment="1">
      <alignment horizontal="center" vertical="center"/>
      <protection/>
    </xf>
    <xf numFmtId="2" fontId="0" fillId="0" borderId="0" xfId="0" applyNumberFormat="1" applyFont="1" applyAlignment="1">
      <alignment/>
    </xf>
    <xf numFmtId="0" fontId="0" fillId="0" borderId="0" xfId="51" applyFont="1" applyBorder="1" applyAlignment="1">
      <alignment horizontal="center" vertical="top"/>
      <protection/>
    </xf>
    <xf numFmtId="0" fontId="0" fillId="0" borderId="0" xfId="51" applyFont="1" applyAlignment="1">
      <alignment horizontal="left" vertical="top"/>
      <protection/>
    </xf>
    <xf numFmtId="0" fontId="66" fillId="0" borderId="0" xfId="0" applyFont="1" applyFill="1" applyAlignment="1">
      <alignment/>
    </xf>
    <xf numFmtId="0" fontId="66" fillId="0" borderId="0" xfId="0" applyFont="1" applyFill="1" applyAlignment="1">
      <alignment horizontal="center"/>
    </xf>
    <xf numFmtId="0" fontId="66" fillId="0" borderId="0" xfId="0" applyFont="1" applyAlignment="1">
      <alignment/>
    </xf>
    <xf numFmtId="1" fontId="5" fillId="0" borderId="0" xfId="51" applyNumberFormat="1" applyFont="1" applyAlignment="1">
      <alignment horizontal="center" vertical="center"/>
      <protection/>
    </xf>
    <xf numFmtId="0" fontId="5" fillId="0" borderId="0" xfId="0" applyFont="1" applyAlignment="1">
      <alignment horizontal="justify" vertical="top" wrapText="1"/>
    </xf>
    <xf numFmtId="0" fontId="66" fillId="0" borderId="0" xfId="51" applyFont="1">
      <alignment/>
      <protection/>
    </xf>
    <xf numFmtId="0" fontId="66" fillId="0" borderId="0" xfId="51" applyFont="1" applyAlignment="1">
      <alignment horizontal="center"/>
      <protection/>
    </xf>
    <xf numFmtId="0" fontId="0" fillId="0" borderId="0" xfId="0" applyFont="1" applyAlignment="1">
      <alignment horizontal="justify" vertical="top" wrapText="1"/>
    </xf>
    <xf numFmtId="2" fontId="5" fillId="0" borderId="0" xfId="51" applyNumberFormat="1" applyFont="1" applyAlignment="1">
      <alignment horizontal="justify" vertical="center"/>
      <protection/>
    </xf>
    <xf numFmtId="0" fontId="5" fillId="0" borderId="14" xfId="0" applyFont="1" applyBorder="1" applyAlignment="1">
      <alignment horizontal="center" vertical="center"/>
    </xf>
    <xf numFmtId="0" fontId="5" fillId="0" borderId="14"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5" fillId="0" borderId="15" xfId="0" applyFont="1" applyBorder="1" applyAlignment="1">
      <alignment horizontal="center" vertical="center"/>
    </xf>
    <xf numFmtId="0" fontId="5" fillId="0" borderId="15" xfId="0" applyNumberFormat="1" applyFont="1" applyBorder="1" applyAlignment="1">
      <alignment horizontal="center" vertical="center" wrapText="1"/>
    </xf>
    <xf numFmtId="2" fontId="5" fillId="0" borderId="1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51" applyFont="1" applyAlignment="1">
      <alignment horizontal="center" vertical="top"/>
      <protection/>
    </xf>
    <xf numFmtId="0" fontId="0" fillId="0" borderId="0" xfId="51" applyFont="1" applyAlignment="1">
      <alignment horizontal="center" vertical="center"/>
      <protection/>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xf>
    <xf numFmtId="0" fontId="0" fillId="0" borderId="0" xfId="51" applyFont="1" applyAlignment="1">
      <alignment vertical="top"/>
      <protection/>
    </xf>
    <xf numFmtId="0" fontId="22" fillId="0" borderId="0" xfId="0" applyFont="1" applyAlignment="1">
      <alignment horizontal="justify" vertical="top" wrapText="1"/>
    </xf>
    <xf numFmtId="0" fontId="0" fillId="0" borderId="0" xfId="51" applyFont="1" applyAlignment="1">
      <alignment horizontal="justify" vertical="top" wrapText="1"/>
      <protection/>
    </xf>
    <xf numFmtId="1" fontId="0" fillId="0" borderId="0" xfId="51" applyNumberFormat="1" applyFont="1" applyAlignment="1">
      <alignment horizontal="center" vertical="center"/>
      <protection/>
    </xf>
    <xf numFmtId="0" fontId="66" fillId="0" borderId="0" xfId="0" applyFont="1" applyFill="1" applyAlignment="1">
      <alignment horizontal="justify" vertical="top"/>
    </xf>
    <xf numFmtId="0" fontId="0" fillId="0" borderId="0" xfId="0" applyFont="1" applyAlignment="1">
      <alignment horizontal="center"/>
    </xf>
    <xf numFmtId="0" fontId="66" fillId="0" borderId="0" xfId="0" applyFont="1" applyAlignment="1">
      <alignment horizontal="center"/>
    </xf>
    <xf numFmtId="0" fontId="61" fillId="0" borderId="0" xfId="0" applyFont="1" applyAlignment="1">
      <alignment horizontal="justify" vertical="top" wrapText="1"/>
    </xf>
    <xf numFmtId="0" fontId="0" fillId="0" borderId="0" xfId="0" applyFont="1" applyAlignment="1">
      <alignment horizontal="center" vertical="center"/>
    </xf>
    <xf numFmtId="0" fontId="0" fillId="0" borderId="0" xfId="51" applyFont="1" applyAlignment="1">
      <alignment horizontal="center"/>
      <protection/>
    </xf>
    <xf numFmtId="0" fontId="0" fillId="0" borderId="0" xfId="0" applyFont="1" applyFill="1" applyAlignment="1">
      <alignment horizontal="center" vertical="center"/>
    </xf>
    <xf numFmtId="0" fontId="61" fillId="0" borderId="0" xfId="0" applyFont="1" applyAlignment="1">
      <alignment horizontal="center" vertical="center" wrapText="1"/>
    </xf>
    <xf numFmtId="0" fontId="61" fillId="0" borderId="0" xfId="0" applyFont="1" applyAlignment="1">
      <alignment horizontal="center" vertical="center"/>
    </xf>
    <xf numFmtId="0" fontId="0" fillId="0" borderId="0" xfId="51" applyFont="1" applyAlignment="1" quotePrefix="1">
      <alignment horizontal="justify" vertical="top" wrapText="1"/>
      <protection/>
    </xf>
    <xf numFmtId="0" fontId="61" fillId="0" borderId="0" xfId="51" applyFont="1" applyAlignment="1">
      <alignment vertical="top"/>
      <protection/>
    </xf>
    <xf numFmtId="0" fontId="61" fillId="0" borderId="0" xfId="51" applyFont="1" applyAlignment="1" quotePrefix="1">
      <alignment horizontal="justify" vertical="top" wrapText="1"/>
      <protection/>
    </xf>
    <xf numFmtId="0" fontId="0" fillId="0" borderId="13" xfId="51" applyFont="1" applyBorder="1" applyAlignment="1">
      <alignment horizontal="center" vertical="top"/>
      <protection/>
    </xf>
    <xf numFmtId="0" fontId="5" fillId="0" borderId="13" xfId="51" applyFont="1" applyBorder="1" applyAlignment="1">
      <alignment horizontal="center" vertical="center"/>
      <protection/>
    </xf>
    <xf numFmtId="1" fontId="5" fillId="0" borderId="0" xfId="51" applyNumberFormat="1" applyFont="1" applyAlignment="1">
      <alignment horizontal="center" vertical="top"/>
      <protection/>
    </xf>
    <xf numFmtId="2" fontId="5" fillId="0" borderId="0" xfId="51" applyNumberFormat="1" applyFont="1" applyAlignment="1">
      <alignment horizontal="justify" vertical="top"/>
      <protection/>
    </xf>
    <xf numFmtId="0" fontId="66" fillId="0" borderId="0" xfId="51" applyFont="1" applyAlignment="1">
      <alignment horizontal="center" vertical="center"/>
      <protection/>
    </xf>
    <xf numFmtId="0" fontId="66" fillId="0" borderId="0" xfId="51" applyFont="1" applyAlignment="1">
      <alignment vertical="top"/>
      <protection/>
    </xf>
    <xf numFmtId="0" fontId="0" fillId="0" borderId="0" xfId="0" applyFont="1" applyAlignment="1">
      <alignment horizontal="center" vertical="center" wrapText="1"/>
    </xf>
    <xf numFmtId="1" fontId="0" fillId="0" borderId="0" xfId="0" applyNumberFormat="1" applyFont="1" applyAlignment="1">
      <alignment horizontal="center" vertical="center" wrapText="1"/>
    </xf>
    <xf numFmtId="0" fontId="22" fillId="0" borderId="0" xfId="0" applyFont="1" applyAlignment="1">
      <alignment vertical="top"/>
    </xf>
    <xf numFmtId="0" fontId="22" fillId="0" borderId="0" xfId="0" applyFont="1" applyAlignment="1">
      <alignment vertical="top" wrapText="1"/>
    </xf>
    <xf numFmtId="0" fontId="0" fillId="0" borderId="0" xfId="0" applyFont="1" applyAlignment="1">
      <alignment horizontal="justify" vertical="top"/>
    </xf>
    <xf numFmtId="0" fontId="61" fillId="0" borderId="0" xfId="51" applyFont="1" applyAlignment="1">
      <alignment horizontal="center" vertical="top"/>
      <protection/>
    </xf>
    <xf numFmtId="0" fontId="61" fillId="0" borderId="0" xfId="0" applyFont="1" applyAlignment="1">
      <alignment wrapText="1"/>
    </xf>
    <xf numFmtId="0" fontId="61" fillId="0" borderId="0" xfId="51" applyFont="1" applyAlignment="1">
      <alignment horizontal="center" vertical="center"/>
      <protection/>
    </xf>
    <xf numFmtId="0" fontId="5" fillId="0" borderId="0" xfId="51" applyFont="1" applyBorder="1" applyAlignment="1">
      <alignment horizontal="justify" vertical="center" wrapText="1"/>
      <protection/>
    </xf>
    <xf numFmtId="0" fontId="5" fillId="0" borderId="0" xfId="51" applyFont="1" applyBorder="1" applyAlignment="1">
      <alignment horizontal="center" vertical="center"/>
      <protection/>
    </xf>
    <xf numFmtId="0" fontId="66" fillId="0" borderId="0" xfId="0" applyFont="1" applyAlignment="1">
      <alignment vertical="top"/>
    </xf>
    <xf numFmtId="0" fontId="66" fillId="0" borderId="0" xfId="0" applyFont="1" applyAlignment="1">
      <alignment horizontal="center" vertical="center"/>
    </xf>
    <xf numFmtId="0" fontId="0" fillId="0" borderId="0" xfId="51" applyFont="1" applyAlignment="1">
      <alignment horizontal="left" vertical="top" wrapText="1"/>
      <protection/>
    </xf>
    <xf numFmtId="0" fontId="0" fillId="0" borderId="0" xfId="51" applyFont="1" applyAlignment="1">
      <alignment horizontal="center" vertical="center" wrapText="1"/>
      <protection/>
    </xf>
    <xf numFmtId="0" fontId="66" fillId="0" borderId="0" xfId="0" applyFont="1" applyAlignment="1">
      <alignment wrapText="1"/>
    </xf>
    <xf numFmtId="0" fontId="66" fillId="0" borderId="0" xfId="0" applyFont="1" applyAlignment="1">
      <alignment horizontal="justify" vertical="top" wrapText="1"/>
    </xf>
    <xf numFmtId="0" fontId="67" fillId="0" borderId="0" xfId="0" applyFont="1" applyAlignment="1">
      <alignment horizontal="justify" vertical="top" wrapText="1"/>
    </xf>
    <xf numFmtId="0" fontId="0" fillId="0" borderId="0" xfId="51" applyFont="1" applyAlignment="1">
      <alignment horizontal="justify" wrapText="1"/>
      <protection/>
    </xf>
    <xf numFmtId="0" fontId="0" fillId="0" borderId="0" xfId="51" applyFont="1" applyAlignment="1">
      <alignment horizontal="justify" vertical="center" wrapText="1"/>
      <protection/>
    </xf>
    <xf numFmtId="0" fontId="0" fillId="0" borderId="0" xfId="51" applyFont="1" applyAlignment="1">
      <alignment/>
      <protection/>
    </xf>
    <xf numFmtId="0" fontId="5" fillId="0" borderId="0" xfId="51" applyFont="1" applyAlignment="1">
      <alignment horizontal="left" vertical="top"/>
      <protection/>
    </xf>
    <xf numFmtId="0" fontId="5" fillId="0" borderId="0" xfId="51" applyFont="1" applyAlignment="1">
      <alignment horizontal="left"/>
      <protection/>
    </xf>
    <xf numFmtId="0" fontId="5" fillId="0" borderId="0" xfId="51" applyFont="1" applyAlignment="1">
      <alignment/>
      <protection/>
    </xf>
    <xf numFmtId="0" fontId="64" fillId="0" borderId="0" xfId="0" applyFont="1" applyAlignment="1">
      <alignment horizontal="justify" vertical="top" wrapText="1"/>
    </xf>
    <xf numFmtId="0" fontId="66" fillId="0" borderId="0" xfId="0" applyFont="1" applyAlignment="1">
      <alignment horizontal="center" vertical="top"/>
    </xf>
    <xf numFmtId="0" fontId="64" fillId="0" borderId="0" xfId="0" applyFont="1" applyAlignment="1">
      <alignment horizontal="right"/>
    </xf>
    <xf numFmtId="9" fontId="64" fillId="0" borderId="0" xfId="56" applyFont="1" applyAlignment="1">
      <alignment horizontal="center"/>
    </xf>
    <xf numFmtId="0" fontId="64" fillId="0" borderId="0" xfId="0" applyFont="1" applyAlignment="1">
      <alignment horizontal="center"/>
    </xf>
    <xf numFmtId="4" fontId="5" fillId="0" borderId="0" xfId="0" applyNumberFormat="1" applyFont="1" applyAlignment="1">
      <alignment horizontal="center" wrapText="1"/>
    </xf>
    <xf numFmtId="0" fontId="64" fillId="0" borderId="0" xfId="0" applyFont="1" applyAlignment="1">
      <alignment/>
    </xf>
    <xf numFmtId="0" fontId="66" fillId="0" borderId="0" xfId="0" applyFont="1" applyAlignment="1">
      <alignment horizontal="justify" vertical="center" wrapText="1"/>
    </xf>
    <xf numFmtId="0" fontId="66" fillId="0" borderId="0" xfId="0" applyFont="1" applyAlignment="1">
      <alignment horizontal="center" wrapText="1"/>
    </xf>
    <xf numFmtId="175" fontId="64" fillId="0" borderId="0" xfId="0" applyNumberFormat="1" applyFont="1" applyFill="1" applyBorder="1" applyAlignment="1">
      <alignment horizontal="center" vertical="center"/>
    </xf>
    <xf numFmtId="0" fontId="66" fillId="0" borderId="0" xfId="0" applyFont="1" applyFill="1" applyBorder="1" applyAlignment="1">
      <alignment/>
    </xf>
    <xf numFmtId="0" fontId="66" fillId="0" borderId="0" xfId="0" applyFont="1" applyBorder="1" applyAlignment="1">
      <alignment/>
    </xf>
    <xf numFmtId="0" fontId="66" fillId="0" borderId="0" xfId="0" applyFont="1" applyFill="1" applyAlignment="1">
      <alignment horizontal="center" vertical="top" wrapText="1"/>
    </xf>
    <xf numFmtId="4" fontId="66" fillId="0" borderId="0" xfId="0" applyNumberFormat="1" applyFont="1" applyAlignment="1">
      <alignment horizontal="center"/>
    </xf>
    <xf numFmtId="0" fontId="66" fillId="0" borderId="0" xfId="0" applyFont="1" applyFill="1" applyAlignment="1">
      <alignment horizontal="justify" vertical="top" wrapText="1"/>
    </xf>
    <xf numFmtId="0" fontId="66" fillId="0" borderId="0" xfId="0" applyFont="1" applyFill="1" applyAlignment="1">
      <alignment horizontal="center" vertical="top"/>
    </xf>
    <xf numFmtId="0" fontId="66" fillId="0" borderId="0" xfId="0" applyNumberFormat="1" applyFont="1" applyFill="1" applyAlignment="1">
      <alignment horizontal="justify" vertical="top" wrapText="1"/>
    </xf>
    <xf numFmtId="0" fontId="66" fillId="0" borderId="0" xfId="0" applyFont="1" applyFill="1" applyAlignment="1">
      <alignment/>
    </xf>
    <xf numFmtId="0" fontId="66" fillId="0" borderId="0" xfId="0" applyFont="1" applyFill="1" applyAlignment="1" quotePrefix="1">
      <alignment horizontal="justify" vertical="top"/>
    </xf>
    <xf numFmtId="0" fontId="66" fillId="0" borderId="0" xfId="0" applyFont="1" applyFill="1" applyAlignment="1" quotePrefix="1">
      <alignment horizontal="justify" vertical="top" wrapText="1"/>
    </xf>
    <xf numFmtId="0" fontId="66" fillId="0" borderId="0" xfId="0" applyFont="1" applyFill="1" applyAlignment="1">
      <alignment horizontal="justify" vertical="center" wrapText="1"/>
    </xf>
    <xf numFmtId="0" fontId="64" fillId="0" borderId="0" xfId="0" applyFont="1" applyFill="1" applyAlignment="1">
      <alignment horizontal="justify" vertical="top"/>
    </xf>
    <xf numFmtId="0" fontId="64" fillId="0" borderId="0" xfId="0" applyFont="1" applyFill="1" applyAlignment="1">
      <alignment horizontal="center"/>
    </xf>
    <xf numFmtId="175" fontId="64" fillId="0" borderId="0" xfId="0" applyNumberFormat="1" applyFont="1" applyFill="1" applyAlignment="1">
      <alignment horizontal="center" vertical="center"/>
    </xf>
    <xf numFmtId="0" fontId="64" fillId="0" borderId="0" xfId="0" applyFont="1" applyFill="1" applyBorder="1" applyAlignment="1">
      <alignment horizontal="justify" vertical="center" wrapText="1"/>
    </xf>
    <xf numFmtId="0" fontId="66" fillId="0" borderId="0" xfId="0" applyFont="1" applyFill="1" applyBorder="1" applyAlignment="1">
      <alignment horizontal="center" wrapText="1"/>
    </xf>
    <xf numFmtId="0" fontId="64" fillId="0" borderId="0" xfId="0" applyFont="1" applyFill="1" applyBorder="1" applyAlignment="1">
      <alignment horizontal="center" vertical="center" wrapText="1"/>
    </xf>
    <xf numFmtId="4" fontId="64" fillId="0" borderId="0" xfId="0" applyNumberFormat="1" applyFont="1" applyAlignment="1">
      <alignment horizontal="justify" vertical="top" wrapText="1"/>
    </xf>
    <xf numFmtId="4" fontId="66" fillId="0" borderId="0" xfId="0" applyNumberFormat="1" applyFont="1" applyAlignment="1">
      <alignment/>
    </xf>
    <xf numFmtId="4" fontId="64" fillId="0" borderId="0" xfId="0" applyNumberFormat="1" applyFont="1" applyAlignment="1">
      <alignment/>
    </xf>
    <xf numFmtId="4" fontId="64" fillId="0" borderId="0" xfId="0" applyNumberFormat="1" applyFont="1" applyFill="1" applyBorder="1" applyAlignment="1">
      <alignment horizontal="center" vertical="center"/>
    </xf>
    <xf numFmtId="0" fontId="5" fillId="0" borderId="13" xfId="51" applyFont="1" applyBorder="1" applyAlignment="1">
      <alignment horizontal="right" vertical="top" wrapText="1"/>
      <protection/>
    </xf>
    <xf numFmtId="0" fontId="5" fillId="0" borderId="13" xfId="51" applyFont="1" applyBorder="1" applyAlignment="1">
      <alignment horizontal="right" vertical="center" wrapText="1"/>
      <protection/>
    </xf>
    <xf numFmtId="0" fontId="9" fillId="0" borderId="0" xfId="51" applyFont="1" applyAlignment="1">
      <alignment horizontal="left" vertical="top"/>
      <protection/>
    </xf>
    <xf numFmtId="2" fontId="0" fillId="0" borderId="0" xfId="0" applyNumberFormat="1" applyFont="1" applyAlignment="1">
      <alignment horizontal="center"/>
    </xf>
    <xf numFmtId="0" fontId="5" fillId="0" borderId="0" xfId="0" applyFont="1" applyAlignment="1">
      <alignment horizontal="center"/>
    </xf>
    <xf numFmtId="0" fontId="0" fillId="0" borderId="0" xfId="0" applyFont="1" applyBorder="1" applyAlignment="1" applyProtection="1">
      <alignment horizontal="justify" vertical="top" wrapText="1"/>
      <protection locked="0"/>
    </xf>
    <xf numFmtId="0" fontId="0" fillId="0" borderId="0" xfId="0" applyNumberFormat="1" applyFont="1" applyBorder="1" applyAlignment="1" quotePrefix="1">
      <alignment horizontal="center" wrapText="1"/>
    </xf>
    <xf numFmtId="2" fontId="0" fillId="0" borderId="0" xfId="0" applyNumberFormat="1" applyFont="1" applyBorder="1" applyAlignment="1" quotePrefix="1">
      <alignment horizontal="center" wrapText="1"/>
    </xf>
    <xf numFmtId="0" fontId="0" fillId="0" borderId="0" xfId="0" applyFont="1" applyAlignment="1">
      <alignment horizontal="center" wrapText="1"/>
    </xf>
    <xf numFmtId="2" fontId="0" fillId="0" borderId="0" xfId="0" applyNumberFormat="1" applyFont="1" applyAlignment="1">
      <alignment horizontal="center" wrapText="1"/>
    </xf>
    <xf numFmtId="0" fontId="0" fillId="0" borderId="0" xfId="52" applyFont="1" applyAlignment="1">
      <alignment horizontal="center" vertical="top" wrapText="1"/>
      <protection/>
    </xf>
    <xf numFmtId="0" fontId="0" fillId="0" borderId="0" xfId="54" applyFont="1" applyAlignment="1">
      <alignment horizontal="justify" vertical="top"/>
      <protection/>
    </xf>
    <xf numFmtId="0" fontId="0" fillId="0" borderId="0" xfId="54" applyFont="1" applyAlignment="1" quotePrefix="1">
      <alignment horizontal="justify" vertical="top"/>
      <protection/>
    </xf>
    <xf numFmtId="0" fontId="0" fillId="0" borderId="0" xfId="52" applyFont="1" applyFill="1" applyAlignment="1">
      <alignment horizontal="center" vertical="top" wrapText="1"/>
      <protection/>
    </xf>
    <xf numFmtId="0" fontId="0" fillId="0" borderId="0" xfId="54" applyFont="1" applyAlignment="1">
      <alignment horizontal="center"/>
      <protection/>
    </xf>
    <xf numFmtId="4" fontId="0" fillId="0" borderId="0" xfId="0" applyNumberFormat="1" applyFont="1" applyAlignment="1">
      <alignment horizontal="center" wrapText="1"/>
    </xf>
    <xf numFmtId="2" fontId="0" fillId="0" borderId="0" xfId="51" applyNumberFormat="1" applyFont="1" applyAlignment="1">
      <alignment horizontal="justify" vertical="top" wrapText="1"/>
      <protection/>
    </xf>
    <xf numFmtId="0" fontId="0" fillId="0" borderId="0" xfId="0" applyFont="1" applyAlignment="1" quotePrefix="1">
      <alignment horizontal="justify" vertical="top" wrapText="1"/>
    </xf>
    <xf numFmtId="0" fontId="0" fillId="0" borderId="0" xfId="52" applyFont="1">
      <alignment/>
      <protection/>
    </xf>
    <xf numFmtId="0" fontId="0" fillId="0" borderId="0" xfId="52" applyFont="1" applyAlignment="1">
      <alignment horizontal="justify"/>
      <protection/>
    </xf>
    <xf numFmtId="0" fontId="0" fillId="0" borderId="0" xfId="52" applyFont="1" applyAlignment="1">
      <alignment horizontal="center" vertical="top"/>
      <protection/>
    </xf>
    <xf numFmtId="0" fontId="0" fillId="0" borderId="0" xfId="52" applyFont="1" applyAlignment="1" quotePrefix="1">
      <alignment horizontal="left" vertical="top"/>
      <protection/>
    </xf>
    <xf numFmtId="0" fontId="0" fillId="0" borderId="0" xfId="52" applyFont="1" applyAlignment="1">
      <alignment horizontal="justify" vertical="top"/>
      <protection/>
    </xf>
    <xf numFmtId="0" fontId="0" fillId="0" borderId="0" xfId="52" applyFont="1" applyAlignment="1" quotePrefix="1">
      <alignment horizontal="left" vertical="center"/>
      <protection/>
    </xf>
    <xf numFmtId="0" fontId="0" fillId="0" borderId="0" xfId="52" applyFont="1" applyAlignment="1">
      <alignment vertical="center"/>
      <protection/>
    </xf>
    <xf numFmtId="0" fontId="0" fillId="0" borderId="0" xfId="52" applyFont="1" applyAlignment="1" quotePrefix="1">
      <alignment horizontal="justify" vertical="top"/>
      <protection/>
    </xf>
    <xf numFmtId="0" fontId="0" fillId="0" borderId="0" xfId="52" applyNumberFormat="1" applyFont="1" applyAlignment="1">
      <alignment horizontal="left" vertical="top"/>
      <protection/>
    </xf>
    <xf numFmtId="0" fontId="0" fillId="0" borderId="0" xfId="0" applyFont="1" applyAlignment="1">
      <alignment horizontal="center" vertical="top"/>
    </xf>
    <xf numFmtId="0" fontId="0" fillId="0" borderId="0" xfId="0" applyFont="1" applyFill="1" applyAlignment="1">
      <alignment horizontal="center" wrapText="1"/>
    </xf>
    <xf numFmtId="0" fontId="0" fillId="0" borderId="0" xfId="0" applyFont="1" applyAlignment="1" quotePrefix="1">
      <alignment horizontal="justify" vertical="top"/>
    </xf>
    <xf numFmtId="0" fontId="0" fillId="0" borderId="15" xfId="0" applyFont="1" applyBorder="1" applyAlignment="1">
      <alignment/>
    </xf>
    <xf numFmtId="0" fontId="0" fillId="0" borderId="15" xfId="0" applyFont="1" applyBorder="1" applyAlignment="1">
      <alignment horizontal="justify" vertical="top" wrapText="1"/>
    </xf>
    <xf numFmtId="0" fontId="0" fillId="0" borderId="15" xfId="0" applyFont="1" applyBorder="1" applyAlignment="1">
      <alignment horizontal="center"/>
    </xf>
    <xf numFmtId="0" fontId="0" fillId="0" borderId="16" xfId="55" applyFont="1" applyFill="1" applyBorder="1" applyAlignment="1">
      <alignment horizontal="center" vertical="center" wrapText="1"/>
      <protection/>
    </xf>
    <xf numFmtId="0" fontId="0" fillId="0" borderId="17" xfId="55" applyFont="1" applyFill="1" applyBorder="1" applyAlignment="1" applyProtection="1" quotePrefix="1">
      <alignment horizontal="left" vertical="center" wrapText="1"/>
      <protection/>
    </xf>
    <xf numFmtId="49" fontId="0" fillId="0" borderId="17" xfId="55" applyNumberFormat="1" applyFont="1" applyFill="1" applyBorder="1" applyAlignment="1">
      <alignment horizontal="justify" vertical="center" wrapText="1"/>
      <protection/>
    </xf>
    <xf numFmtId="0" fontId="0" fillId="0" borderId="0" xfId="55" applyFont="1" applyFill="1" applyBorder="1" applyAlignment="1" quotePrefix="1">
      <alignment horizontal="right" vertical="center" wrapText="1"/>
      <protection/>
    </xf>
    <xf numFmtId="49" fontId="0" fillId="0" borderId="0" xfId="55" applyNumberFormat="1" applyFont="1" applyFill="1" applyBorder="1" applyAlignment="1">
      <alignment horizontal="justify" vertical="center" wrapText="1"/>
      <protection/>
    </xf>
    <xf numFmtId="0" fontId="0" fillId="0" borderId="0" xfId="55" applyFont="1" applyFill="1" applyBorder="1" applyAlignment="1">
      <alignment horizontal="center" vertical="center" wrapText="1"/>
      <protection/>
    </xf>
    <xf numFmtId="0" fontId="22" fillId="0" borderId="0" xfId="55" applyFont="1" applyFill="1" applyBorder="1" applyAlignment="1" applyProtection="1">
      <alignment horizontal="right" vertical="center" wrapText="1"/>
      <protection/>
    </xf>
    <xf numFmtId="49" fontId="0" fillId="0" borderId="0" xfId="55" applyNumberFormat="1" applyFont="1" applyFill="1" applyBorder="1" applyAlignment="1" applyProtection="1">
      <alignment horizontal="justify" vertical="center" wrapText="1"/>
      <protection/>
    </xf>
    <xf numFmtId="0" fontId="0" fillId="0" borderId="0" xfId="55" applyFont="1" applyFill="1" applyBorder="1" applyAlignment="1" applyProtection="1">
      <alignment horizontal="center" vertical="center" wrapText="1"/>
      <protection/>
    </xf>
    <xf numFmtId="176" fontId="0" fillId="0" borderId="0" xfId="55" applyNumberFormat="1" applyFont="1" applyFill="1" applyBorder="1" applyAlignment="1" applyProtection="1">
      <alignment horizontal="right" vertical="center" wrapText="1"/>
      <protection/>
    </xf>
    <xf numFmtId="0" fontId="0" fillId="0" borderId="0" xfId="55" applyFont="1" applyFill="1" applyBorder="1" applyAlignment="1" applyProtection="1">
      <alignment horizontal="right" vertical="center" wrapText="1"/>
      <protection/>
    </xf>
    <xf numFmtId="0" fontId="0" fillId="0" borderId="0" xfId="55" applyFont="1" applyFill="1">
      <alignment/>
      <protection/>
    </xf>
    <xf numFmtId="49" fontId="22" fillId="0" borderId="0" xfId="55" applyNumberFormat="1" applyFont="1" applyFill="1" applyBorder="1" applyAlignment="1" applyProtection="1">
      <alignment horizontal="justify" vertical="center" wrapText="1"/>
      <protection/>
    </xf>
    <xf numFmtId="0" fontId="22" fillId="0" borderId="0" xfId="55" applyFont="1" applyFill="1" applyBorder="1" applyAlignment="1" applyProtection="1">
      <alignment horizontal="right" vertical="top" wrapText="1"/>
      <protection/>
    </xf>
    <xf numFmtId="0" fontId="22" fillId="0" borderId="0" xfId="55" applyFont="1" applyFill="1" applyBorder="1" applyAlignment="1" applyProtection="1">
      <alignment horizontal="left" vertical="top" wrapText="1"/>
      <protection/>
    </xf>
    <xf numFmtId="49" fontId="0" fillId="0" borderId="0" xfId="55" applyNumberFormat="1" applyFont="1" applyFill="1" applyBorder="1" applyAlignment="1" applyProtection="1" quotePrefix="1">
      <alignment horizontal="justify" vertical="center" wrapText="1"/>
      <protection/>
    </xf>
    <xf numFmtId="0" fontId="0" fillId="0" borderId="0" xfId="55" applyFont="1" applyFill="1" applyAlignment="1">
      <alignment wrapText="1"/>
      <protection/>
    </xf>
    <xf numFmtId="4" fontId="0" fillId="0" borderId="0" xfId="55" applyNumberFormat="1" applyFont="1" applyFill="1" applyBorder="1" applyAlignment="1" applyProtection="1">
      <alignment horizontal="right" vertical="center" wrapText="1"/>
      <protection/>
    </xf>
    <xf numFmtId="4" fontId="0" fillId="0" borderId="0" xfId="55" applyNumberFormat="1" applyFont="1" applyFill="1" applyBorder="1" applyAlignment="1" applyProtection="1">
      <alignment horizontal="right" vertical="center" wrapText="1"/>
      <protection locked="0"/>
    </xf>
    <xf numFmtId="49" fontId="0" fillId="0" borderId="0" xfId="55" applyNumberFormat="1" applyFont="1" applyFill="1" applyBorder="1" applyAlignment="1" applyProtection="1">
      <alignment horizontal="justify" vertical="center" wrapText="1"/>
      <protection locked="0"/>
    </xf>
    <xf numFmtId="2" fontId="0" fillId="0" borderId="18" xfId="55" applyNumberFormat="1" applyFont="1" applyFill="1" applyBorder="1" applyAlignment="1" applyProtection="1">
      <alignment horizontal="left" vertical="center" wrapText="1"/>
      <protection/>
    </xf>
    <xf numFmtId="2" fontId="0" fillId="0" borderId="19" xfId="55" applyNumberFormat="1" applyFont="1" applyFill="1" applyBorder="1" applyAlignment="1" applyProtection="1">
      <alignment horizontal="left" vertical="center" wrapText="1"/>
      <protection/>
    </xf>
    <xf numFmtId="0" fontId="0" fillId="0" borderId="19" xfId="55" applyFont="1" applyFill="1" applyBorder="1" applyAlignment="1" applyProtection="1">
      <alignment horizontal="center" vertical="center" wrapText="1"/>
      <protection/>
    </xf>
    <xf numFmtId="176" fontId="0" fillId="0" borderId="19" xfId="55" applyNumberFormat="1" applyFont="1" applyFill="1" applyBorder="1" applyAlignment="1" applyProtection="1">
      <alignment horizontal="right" vertical="center" wrapText="1"/>
      <protection/>
    </xf>
    <xf numFmtId="2" fontId="0" fillId="0" borderId="0" xfId="55" applyNumberFormat="1" applyFont="1" applyFill="1" applyBorder="1" applyAlignment="1" applyProtection="1">
      <alignment horizontal="left" vertical="center" wrapText="1"/>
      <protection/>
    </xf>
    <xf numFmtId="49" fontId="0" fillId="0" borderId="0" xfId="55" applyNumberFormat="1" applyFont="1" applyFill="1" applyBorder="1" applyAlignment="1" applyProtection="1">
      <alignment horizontal="left" vertical="center" wrapText="1"/>
      <protection/>
    </xf>
    <xf numFmtId="2" fontId="22" fillId="0" borderId="20" xfId="55" applyNumberFormat="1" applyFont="1" applyFill="1" applyBorder="1" applyAlignment="1" applyProtection="1">
      <alignment horizontal="right" vertical="center" wrapText="1"/>
      <protection/>
    </xf>
    <xf numFmtId="49" fontId="22" fillId="0" borderId="21" xfId="55" applyNumberFormat="1" applyFont="1" applyFill="1" applyBorder="1" applyAlignment="1" applyProtection="1">
      <alignment horizontal="justify" vertical="center" wrapText="1"/>
      <protection/>
    </xf>
    <xf numFmtId="0" fontId="0" fillId="0" borderId="21" xfId="55" applyFont="1" applyFill="1" applyBorder="1" applyAlignment="1" applyProtection="1">
      <alignment horizontal="center" vertical="center" wrapText="1"/>
      <protection/>
    </xf>
    <xf numFmtId="0" fontId="0" fillId="0" borderId="21" xfId="55" applyFont="1" applyFill="1" applyBorder="1" applyAlignment="1" applyProtection="1">
      <alignment horizontal="right" vertical="center" wrapText="1"/>
      <protection/>
    </xf>
    <xf numFmtId="2" fontId="22" fillId="0" borderId="22" xfId="55" applyNumberFormat="1" applyFont="1" applyFill="1" applyBorder="1" applyAlignment="1" applyProtection="1">
      <alignment horizontal="right" vertical="center" wrapText="1"/>
      <protection/>
    </xf>
    <xf numFmtId="2" fontId="22" fillId="0" borderId="23" xfId="55" applyNumberFormat="1" applyFont="1" applyFill="1" applyBorder="1" applyAlignment="1" applyProtection="1">
      <alignment horizontal="left" vertical="center" wrapText="1"/>
      <protection/>
    </xf>
    <xf numFmtId="0" fontId="0" fillId="0" borderId="23" xfId="55" applyFont="1" applyFill="1" applyBorder="1" applyAlignment="1" applyProtection="1">
      <alignment horizontal="center" vertical="center" wrapText="1"/>
      <protection/>
    </xf>
    <xf numFmtId="0" fontId="0" fillId="0" borderId="23" xfId="55" applyFont="1" applyFill="1" applyBorder="1" applyAlignment="1" applyProtection="1">
      <alignment horizontal="right" vertical="center" wrapText="1"/>
      <protection/>
    </xf>
    <xf numFmtId="2" fontId="0" fillId="0" borderId="24" xfId="55" applyNumberFormat="1" applyFont="1" applyFill="1" applyBorder="1" applyAlignment="1" applyProtection="1">
      <alignment horizontal="left" vertical="center" wrapText="1"/>
      <protection/>
    </xf>
    <xf numFmtId="2" fontId="0" fillId="0" borderId="25" xfId="55" applyNumberFormat="1" applyFont="1" applyFill="1" applyBorder="1" applyAlignment="1" applyProtection="1">
      <alignment horizontal="left" vertical="center" wrapText="1"/>
      <protection/>
    </xf>
    <xf numFmtId="0" fontId="0" fillId="0" borderId="0" xfId="55" applyFont="1" applyFill="1" applyAlignment="1" applyProtection="1">
      <alignment horizontal="right" vertical="center" wrapText="1"/>
      <protection/>
    </xf>
    <xf numFmtId="177" fontId="0" fillId="0" borderId="0" xfId="55" applyNumberFormat="1" applyFont="1" applyFill="1" applyAlignment="1" applyProtection="1">
      <alignment horizontal="justify" vertical="center" wrapText="1"/>
      <protection/>
    </xf>
    <xf numFmtId="0" fontId="0" fillId="0" borderId="0" xfId="55" applyFont="1" applyFill="1" applyBorder="1" applyAlignment="1" applyProtection="1">
      <alignment horizontal="centerContinuous" vertical="center" wrapText="1"/>
      <protection/>
    </xf>
    <xf numFmtId="0" fontId="0" fillId="0" borderId="0" xfId="55" applyFont="1" applyFill="1" applyBorder="1" applyAlignment="1">
      <alignment horizontal="centerContinuous" vertical="center" wrapText="1"/>
      <protection/>
    </xf>
    <xf numFmtId="8" fontId="0" fillId="0" borderId="0" xfId="55" applyNumberFormat="1" applyFont="1" applyFill="1" applyBorder="1" applyAlignment="1" applyProtection="1">
      <alignment horizontal="centerContinuous" vertical="center" wrapText="1"/>
      <protection/>
    </xf>
    <xf numFmtId="0" fontId="0" fillId="0" borderId="0" xfId="55" applyFont="1" applyFill="1" applyAlignment="1">
      <alignment horizontal="center" vertical="center" wrapText="1"/>
      <protection/>
    </xf>
    <xf numFmtId="2" fontId="0" fillId="0" borderId="23" xfId="55" applyNumberFormat="1" applyFont="1" applyFill="1" applyBorder="1" applyAlignment="1" applyProtection="1">
      <alignment horizontal="left" vertical="center" wrapText="1"/>
      <protection/>
    </xf>
    <xf numFmtId="0" fontId="0" fillId="0" borderId="16" xfId="55" applyFont="1" applyFill="1" applyBorder="1" applyAlignment="1">
      <alignment horizontal="left" vertical="center"/>
      <protection/>
    </xf>
    <xf numFmtId="0" fontId="0" fillId="0" borderId="17" xfId="55" applyFont="1" applyFill="1" applyBorder="1" applyAlignment="1">
      <alignment horizontal="left" vertical="center" wrapText="1"/>
      <protection/>
    </xf>
    <xf numFmtId="0" fontId="0" fillId="0" borderId="0" xfId="55" applyFont="1" applyFill="1" applyBorder="1" applyAlignment="1" applyProtection="1">
      <alignment horizontal="right" vertical="top" wrapText="1"/>
      <protection/>
    </xf>
    <xf numFmtId="0" fontId="0" fillId="0" borderId="0" xfId="55" applyFont="1" applyFill="1" applyBorder="1" applyAlignment="1" applyProtection="1">
      <alignment horizontal="left" vertical="top" wrapText="1"/>
      <protection/>
    </xf>
    <xf numFmtId="49" fontId="0" fillId="0" borderId="0" xfId="55" applyNumberFormat="1" applyFont="1" applyFill="1" applyBorder="1" applyAlignment="1" applyProtection="1">
      <alignment horizontal="left" vertical="top" wrapText="1"/>
      <protection/>
    </xf>
    <xf numFmtId="2" fontId="0" fillId="0" borderId="20" xfId="55" applyNumberFormat="1" applyFont="1" applyFill="1" applyBorder="1" applyAlignment="1" applyProtection="1">
      <alignment horizontal="right" vertical="center" wrapText="1"/>
      <protection/>
    </xf>
    <xf numFmtId="49" fontId="0" fillId="0" borderId="21" xfId="55" applyNumberFormat="1" applyFont="1" applyFill="1" applyBorder="1" applyAlignment="1" applyProtection="1">
      <alignment horizontal="justify" vertical="center" wrapText="1"/>
      <protection/>
    </xf>
    <xf numFmtId="2" fontId="0" fillId="0" borderId="22" xfId="55" applyNumberFormat="1" applyFont="1" applyFill="1" applyBorder="1" applyAlignment="1" applyProtection="1">
      <alignment horizontal="right" vertical="center" wrapText="1"/>
      <protection/>
    </xf>
    <xf numFmtId="2" fontId="0" fillId="0" borderId="21" xfId="55" applyNumberFormat="1" applyFont="1" applyFill="1" applyBorder="1" applyAlignment="1" applyProtection="1">
      <alignment horizontal="left" vertical="center" wrapText="1"/>
      <protection/>
    </xf>
    <xf numFmtId="2" fontId="0" fillId="0" borderId="26" xfId="55" applyNumberFormat="1" applyFont="1" applyFill="1" applyBorder="1" applyAlignment="1" applyProtection="1">
      <alignment horizontal="right" vertical="center" wrapText="1"/>
      <protection/>
    </xf>
    <xf numFmtId="49" fontId="0" fillId="0" borderId="0" xfId="55" applyNumberFormat="1" applyFont="1" applyFill="1" applyBorder="1" applyAlignment="1" applyProtection="1">
      <alignment horizontal="center" vertical="center" wrapText="1"/>
      <protection/>
    </xf>
    <xf numFmtId="49" fontId="0" fillId="0" borderId="0" xfId="55" applyNumberFormat="1" applyFont="1" applyFill="1" applyAlignment="1">
      <alignment horizontal="center" vertical="top"/>
      <protection/>
    </xf>
    <xf numFmtId="49" fontId="0" fillId="0" borderId="0" xfId="55" applyNumberFormat="1" applyFont="1" applyFill="1" applyAlignment="1">
      <alignment horizontal="justify" vertical="top"/>
      <protection/>
    </xf>
    <xf numFmtId="0" fontId="0" fillId="0" borderId="0" xfId="55" applyFont="1" applyFill="1" applyAlignment="1">
      <alignment horizontal="center" vertical="top"/>
      <protection/>
    </xf>
    <xf numFmtId="0" fontId="0" fillId="0" borderId="0" xfId="55" applyFont="1" applyFill="1" applyBorder="1" applyAlignment="1">
      <alignment horizontal="center" vertical="top"/>
      <protection/>
    </xf>
    <xf numFmtId="2" fontId="0" fillId="0" borderId="0" xfId="55" applyNumberFormat="1" applyFont="1" applyFill="1" applyBorder="1" applyAlignment="1">
      <alignment vertical="top"/>
      <protection/>
    </xf>
    <xf numFmtId="0" fontId="0" fillId="0" borderId="0" xfId="55" applyFont="1" applyFill="1" applyBorder="1" applyAlignment="1">
      <alignment vertical="top"/>
      <protection/>
    </xf>
    <xf numFmtId="49" fontId="0" fillId="0" borderId="0" xfId="55" applyNumberFormat="1" applyFont="1" applyFill="1" applyBorder="1" applyAlignment="1">
      <alignment horizontal="center" vertical="top" wrapText="1"/>
      <protection/>
    </xf>
    <xf numFmtId="0" fontId="0" fillId="0" borderId="0" xfId="55" applyFont="1" applyFill="1" applyBorder="1" applyAlignment="1">
      <alignment horizontal="left" vertical="top" wrapText="1"/>
      <protection/>
    </xf>
    <xf numFmtId="0" fontId="0" fillId="0" borderId="0" xfId="55" applyFont="1" applyFill="1" applyBorder="1" applyAlignment="1">
      <alignment horizontal="center" vertical="top" wrapText="1"/>
      <protection/>
    </xf>
    <xf numFmtId="0" fontId="0" fillId="0" borderId="0" xfId="55" applyFont="1" applyFill="1" applyAlignment="1">
      <alignment vertical="top"/>
      <protection/>
    </xf>
    <xf numFmtId="0" fontId="0" fillId="0" borderId="0" xfId="55" applyFont="1" applyFill="1" applyAlignment="1">
      <alignment vertical="top" wrapText="1"/>
      <protection/>
    </xf>
    <xf numFmtId="0" fontId="0" fillId="0" borderId="0" xfId="55" applyFont="1" applyFill="1" applyAlignment="1">
      <alignment horizontal="left" vertical="top" wrapText="1"/>
      <protection/>
    </xf>
    <xf numFmtId="0" fontId="0" fillId="0" borderId="0" xfId="0" applyFont="1" applyAlignment="1" applyProtection="1">
      <alignment horizontal="left" vertical="top"/>
      <protection/>
    </xf>
    <xf numFmtId="0" fontId="6"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4" fontId="6" fillId="0" borderId="0" xfId="0" applyNumberFormat="1" applyFont="1" applyAlignment="1" applyProtection="1">
      <alignment horizontal="left" vertical="top" wrapText="1"/>
      <protection/>
    </xf>
    <xf numFmtId="0" fontId="11"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4" fontId="7" fillId="0" borderId="0" xfId="0" applyNumberFormat="1" applyFont="1" applyAlignment="1" applyProtection="1">
      <alignment horizontal="left" vertical="top" wrapText="1"/>
      <protection/>
    </xf>
    <xf numFmtId="0" fontId="0" fillId="0" borderId="0" xfId="0" applyFont="1" applyAlignment="1" applyProtection="1">
      <alignment horizontal="left" vertical="top"/>
      <protection/>
    </xf>
    <xf numFmtId="0" fontId="0"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0" fontId="5" fillId="0" borderId="12" xfId="0" applyFont="1" applyBorder="1" applyAlignment="1" applyProtection="1">
      <alignment vertical="top" wrapText="1"/>
      <protection/>
    </xf>
    <xf numFmtId="0" fontId="5" fillId="0" borderId="13" xfId="0" applyFont="1" applyBorder="1" applyAlignment="1" applyProtection="1">
      <alignment vertical="top" wrapText="1"/>
      <protection/>
    </xf>
    <xf numFmtId="0" fontId="11" fillId="0" borderId="0"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4" fontId="0" fillId="0" borderId="0" xfId="51" applyNumberFormat="1" applyFont="1" applyFill="1" applyBorder="1" applyAlignment="1" applyProtection="1">
      <alignment horizontal="right" wrapText="1"/>
      <protection locked="0"/>
    </xf>
    <xf numFmtId="4" fontId="5" fillId="0" borderId="0" xfId="51" applyNumberFormat="1" applyFont="1" applyFill="1" applyBorder="1" applyAlignment="1" applyProtection="1">
      <alignment horizontal="left" wrapText="1"/>
      <protection locked="0"/>
    </xf>
    <xf numFmtId="4" fontId="0" fillId="0" borderId="14" xfId="51" applyNumberFormat="1" applyFont="1" applyFill="1" applyBorder="1" applyAlignment="1" applyProtection="1">
      <alignment horizontal="right" wrapText="1"/>
      <protection locked="0"/>
    </xf>
    <xf numFmtId="4" fontId="0" fillId="0" borderId="0" xfId="0" applyNumberFormat="1" applyAlignment="1" applyProtection="1">
      <alignment/>
      <protection locked="0"/>
    </xf>
    <xf numFmtId="4" fontId="61" fillId="0" borderId="0" xfId="0" applyNumberFormat="1" applyFont="1" applyAlignment="1" applyProtection="1">
      <alignment horizontal="left" vertical="top" wrapText="1"/>
      <protection locked="0"/>
    </xf>
    <xf numFmtId="0" fontId="61" fillId="0" borderId="0" xfId="0" applyFont="1" applyAlignment="1" applyProtection="1">
      <alignment horizontal="left" vertical="top" wrapText="1"/>
      <protection locked="0"/>
    </xf>
    <xf numFmtId="4" fontId="0" fillId="0" borderId="0" xfId="0" applyNumberFormat="1" applyFont="1" applyAlignment="1" applyProtection="1">
      <alignment horizontal="left" vertical="center" wrapText="1"/>
      <protection locked="0"/>
    </xf>
    <xf numFmtId="4" fontId="61" fillId="0" borderId="0" xfId="0" applyNumberFormat="1" applyFont="1" applyAlignment="1" applyProtection="1">
      <alignment horizontal="left" vertical="center" wrapText="1"/>
      <protection locked="0"/>
    </xf>
    <xf numFmtId="4" fontId="0" fillId="0" borderId="0" xfId="0" applyNumberFormat="1" applyFont="1" applyBorder="1" applyAlignment="1" applyProtection="1">
      <alignment horizontal="left" vertical="center" wrapText="1"/>
      <protection locked="0"/>
    </xf>
    <xf numFmtId="4" fontId="61" fillId="0" borderId="0" xfId="0" applyNumberFormat="1" applyFont="1" applyBorder="1" applyAlignment="1" applyProtection="1">
      <alignment horizontal="left" vertical="top" wrapText="1"/>
      <protection locked="0"/>
    </xf>
    <xf numFmtId="4" fontId="0" fillId="0" borderId="0" xfId="0" applyNumberFormat="1" applyFont="1" applyAlignment="1" applyProtection="1">
      <alignment/>
      <protection locked="0"/>
    </xf>
    <xf numFmtId="4" fontId="61" fillId="0" borderId="0" xfId="0" applyNumberFormat="1" applyFont="1" applyAlignment="1" applyProtection="1">
      <alignment horizontal="right"/>
      <protection locked="0"/>
    </xf>
    <xf numFmtId="4" fontId="65" fillId="0" borderId="0" xfId="0" applyNumberFormat="1" applyFont="1" applyAlignment="1" applyProtection="1">
      <alignment horizontal="left" vertical="top" wrapText="1"/>
      <protection locked="0"/>
    </xf>
    <xf numFmtId="4" fontId="68" fillId="0" borderId="0" xfId="0" applyNumberFormat="1" applyFont="1" applyAlignment="1" applyProtection="1">
      <alignment horizontal="left" vertical="top" wrapText="1"/>
      <protection locked="0"/>
    </xf>
    <xf numFmtId="4" fontId="61" fillId="0" borderId="0" xfId="0" applyNumberFormat="1" applyFont="1" applyAlignment="1" applyProtection="1">
      <alignment/>
      <protection locked="0"/>
    </xf>
    <xf numFmtId="4" fontId="0" fillId="0" borderId="0" xfId="0" applyNumberFormat="1" applyFont="1" applyBorder="1" applyAlignment="1" applyProtection="1">
      <alignment horizontal="left" vertical="top" wrapText="1"/>
      <protection locked="0"/>
    </xf>
    <xf numFmtId="4" fontId="0" fillId="0" borderId="0" xfId="51" applyNumberFormat="1" applyFont="1" applyAlignment="1" applyProtection="1">
      <alignment horizontal="right" vertical="center"/>
      <protection locked="0"/>
    </xf>
    <xf numFmtId="4" fontId="5" fillId="0" borderId="0" xfId="0" applyNumberFormat="1" applyFont="1" applyFill="1" applyBorder="1" applyAlignment="1" applyProtection="1">
      <alignment horizontal="right" vertical="center" wrapText="1"/>
      <protection locked="0"/>
    </xf>
    <xf numFmtId="4" fontId="61" fillId="0" borderId="0" xfId="51" applyNumberFormat="1" applyFont="1" applyAlignment="1" applyProtection="1">
      <alignment horizontal="right" vertical="center"/>
      <protection locked="0"/>
    </xf>
    <xf numFmtId="4" fontId="66" fillId="0" borderId="0" xfId="0" applyNumberFormat="1" applyFont="1" applyFill="1" applyAlignment="1" applyProtection="1">
      <alignment horizontal="right"/>
      <protection locked="0"/>
    </xf>
    <xf numFmtId="4" fontId="66" fillId="0" borderId="0" xfId="0" applyNumberFormat="1" applyFont="1" applyAlignment="1" applyProtection="1">
      <alignment horizontal="right"/>
      <protection locked="0"/>
    </xf>
    <xf numFmtId="4" fontId="0" fillId="0" borderId="0" xfId="0" applyNumberFormat="1" applyFont="1" applyFill="1" applyAlignment="1" applyProtection="1">
      <alignment horizontal="right"/>
      <protection locked="0"/>
    </xf>
    <xf numFmtId="4" fontId="63" fillId="0" borderId="0" xfId="51" applyNumberFormat="1" applyFont="1" applyAlignment="1" applyProtection="1">
      <alignment horizontal="right" vertical="center"/>
      <protection locked="0"/>
    </xf>
    <xf numFmtId="4" fontId="5" fillId="0" borderId="13" xfId="51" applyNumberFormat="1" applyFont="1" applyBorder="1" applyAlignment="1" applyProtection="1">
      <alignment horizontal="right" vertical="center"/>
      <protection locked="0"/>
    </xf>
    <xf numFmtId="4" fontId="63" fillId="0" borderId="0" xfId="51" applyNumberFormat="1" applyFont="1" applyAlignment="1" applyProtection="1">
      <alignment horizontal="center" vertical="center"/>
      <protection locked="0"/>
    </xf>
    <xf numFmtId="4" fontId="66" fillId="0" borderId="0" xfId="51" applyNumberFormat="1" applyFont="1" applyAlignment="1" applyProtection="1">
      <alignment horizontal="center" vertical="center"/>
      <protection locked="0"/>
    </xf>
    <xf numFmtId="4" fontId="5" fillId="0" borderId="14" xfId="0" applyNumberFormat="1" applyFont="1" applyBorder="1" applyAlignment="1" applyProtection="1">
      <alignment horizontal="center" vertical="center" wrapText="1"/>
      <protection locked="0"/>
    </xf>
    <xf numFmtId="4" fontId="5" fillId="0" borderId="15" xfId="0" applyNumberFormat="1" applyFont="1" applyBorder="1" applyAlignment="1" applyProtection="1">
      <alignment horizontal="center" vertical="center" wrapText="1"/>
      <protection locked="0"/>
    </xf>
    <xf numFmtId="4" fontId="5" fillId="0" borderId="0" xfId="0" applyNumberFormat="1" applyFont="1" applyFill="1" applyBorder="1" applyAlignment="1" applyProtection="1">
      <alignment horizontal="center" vertical="center" wrapText="1"/>
      <protection locked="0"/>
    </xf>
    <xf numFmtId="4" fontId="0" fillId="0" borderId="0" xfId="0" applyNumberFormat="1" applyFont="1" applyAlignment="1" applyProtection="1">
      <alignment horizontal="right" vertical="center"/>
      <protection locked="0"/>
    </xf>
    <xf numFmtId="4" fontId="61" fillId="0" borderId="0" xfId="51" applyNumberFormat="1" applyFont="1" applyBorder="1" applyAlignment="1" applyProtection="1">
      <alignment horizontal="right" vertical="center"/>
      <protection locked="0"/>
    </xf>
    <xf numFmtId="4" fontId="0" fillId="0" borderId="0" xfId="51" applyNumberFormat="1" applyFont="1" applyBorder="1" applyAlignment="1" applyProtection="1">
      <alignment horizontal="center" vertical="center"/>
      <protection locked="0"/>
    </xf>
    <xf numFmtId="4" fontId="0" fillId="0" borderId="0" xfId="51" applyNumberFormat="1" applyFont="1" applyAlignment="1" applyProtection="1">
      <alignment horizontal="center" vertical="center"/>
      <protection locked="0"/>
    </xf>
    <xf numFmtId="4" fontId="66" fillId="0" borderId="0" xfId="0" applyNumberFormat="1" applyFont="1" applyAlignment="1" applyProtection="1">
      <alignment horizontal="center" vertical="center"/>
      <protection locked="0"/>
    </xf>
    <xf numFmtId="4" fontId="0" fillId="0" borderId="0" xfId="51" applyNumberFormat="1" applyFont="1" applyAlignment="1" applyProtection="1">
      <alignment horizontal="center" vertical="center" wrapText="1"/>
      <protection locked="0"/>
    </xf>
    <xf numFmtId="2" fontId="0" fillId="0" borderId="0" xfId="0" applyNumberFormat="1" applyFont="1" applyAlignment="1" applyProtection="1">
      <alignment horizontal="center" wrapText="1"/>
      <protection locked="0"/>
    </xf>
    <xf numFmtId="4" fontId="0" fillId="0" borderId="0" xfId="0" applyNumberFormat="1" applyFont="1" applyAlignment="1" applyProtection="1">
      <alignment horizontal="center" wrapText="1"/>
      <protection locked="0"/>
    </xf>
    <xf numFmtId="0" fontId="0" fillId="0" borderId="0" xfId="0" applyFont="1" applyAlignment="1" applyProtection="1">
      <alignment/>
      <protection locked="0"/>
    </xf>
    <xf numFmtId="2" fontId="0" fillId="0" borderId="0" xfId="0" applyNumberFormat="1" applyFont="1" applyAlignment="1" applyProtection="1">
      <alignment horizontal="center"/>
      <protection locked="0"/>
    </xf>
    <xf numFmtId="2" fontId="0" fillId="0" borderId="15" xfId="0" applyNumberFormat="1" applyFont="1" applyBorder="1" applyAlignment="1" applyProtection="1">
      <alignment horizontal="center"/>
      <protection locked="0"/>
    </xf>
    <xf numFmtId="0" fontId="0" fillId="0" borderId="0" xfId="55" applyFont="1" applyFill="1" applyBorder="1" applyAlignment="1" applyProtection="1">
      <alignment horizontal="right" vertical="center" wrapText="1"/>
      <protection locked="0"/>
    </xf>
    <xf numFmtId="0" fontId="0" fillId="0" borderId="0" xfId="55" applyFont="1" applyFill="1" applyAlignment="1" applyProtection="1">
      <alignment wrapText="1"/>
      <protection locked="0"/>
    </xf>
    <xf numFmtId="176" fontId="0" fillId="0" borderId="0" xfId="55" applyNumberFormat="1" applyFont="1" applyFill="1" applyBorder="1" applyAlignment="1" applyProtection="1">
      <alignment horizontal="right" vertical="center" wrapText="1"/>
      <protection locked="0"/>
    </xf>
    <xf numFmtId="176" fontId="0" fillId="0" borderId="0" xfId="55" applyNumberFormat="1" applyFont="1" applyFill="1" applyBorder="1" applyAlignment="1" applyProtection="1">
      <alignment horizontal="left" vertical="center" wrapText="1"/>
      <protection locked="0"/>
    </xf>
    <xf numFmtId="0" fontId="0" fillId="0" borderId="19" xfId="55" applyFont="1" applyFill="1" applyBorder="1" applyAlignment="1" applyProtection="1">
      <alignment horizontal="right" vertical="center" wrapText="1"/>
      <protection locked="0"/>
    </xf>
    <xf numFmtId="4" fontId="0" fillId="0" borderId="0" xfId="55" applyNumberFormat="1" applyFont="1" applyFill="1" applyBorder="1" applyAlignment="1" applyProtection="1">
      <alignment vertical="top"/>
      <protection locked="0"/>
    </xf>
    <xf numFmtId="4" fontId="0" fillId="0" borderId="0" xfId="55" applyNumberFormat="1" applyFont="1" applyFill="1" applyBorder="1" applyAlignment="1" applyProtection="1">
      <alignment horizontal="right" vertical="top"/>
      <protection locked="0"/>
    </xf>
    <xf numFmtId="4" fontId="0" fillId="0" borderId="0" xfId="55" applyNumberFormat="1" applyFont="1" applyBorder="1" applyAlignment="1" applyProtection="1">
      <alignment horizontal="right" vertical="top"/>
      <protection locked="0"/>
    </xf>
    <xf numFmtId="4" fontId="0" fillId="0" borderId="0" xfId="55" applyNumberFormat="1" applyFont="1" applyBorder="1" applyAlignment="1" applyProtection="1">
      <alignment vertical="top"/>
      <protection locked="0"/>
    </xf>
    <xf numFmtId="0" fontId="0" fillId="0" borderId="0" xfId="55" applyFont="1" applyAlignment="1" applyProtection="1">
      <alignment vertical="top"/>
      <protection locked="0"/>
    </xf>
    <xf numFmtId="4" fontId="0" fillId="0" borderId="0" xfId="55" applyNumberFormat="1" applyFont="1" applyAlignment="1" applyProtection="1">
      <alignment vertical="top"/>
      <protection locked="0"/>
    </xf>
    <xf numFmtId="4" fontId="61" fillId="0" borderId="0" xfId="55" applyNumberFormat="1" applyFont="1" applyAlignment="1" applyProtection="1">
      <alignment vertical="top"/>
      <protection locked="0"/>
    </xf>
    <xf numFmtId="0" fontId="9"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0" fillId="0" borderId="0" xfId="0" applyAlignment="1" applyProtection="1">
      <alignment/>
      <protection locked="0"/>
    </xf>
    <xf numFmtId="0" fontId="5" fillId="0" borderId="0" xfId="0" applyFont="1" applyAlignment="1" applyProtection="1">
      <alignment/>
      <protection locked="0"/>
    </xf>
    <xf numFmtId="0" fontId="0" fillId="0" borderId="0" xfId="34" applyFont="1" applyFill="1" applyAlignment="1">
      <alignment horizontal="left" vertical="top" wrapText="1"/>
    </xf>
    <xf numFmtId="0" fontId="5" fillId="0" borderId="13" xfId="0" applyFont="1" applyBorder="1" applyAlignment="1" applyProtection="1">
      <alignment vertical="top" wrapText="1"/>
      <protection locked="0"/>
    </xf>
    <xf numFmtId="175" fontId="5" fillId="0" borderId="27" xfId="0" applyNumberFormat="1"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4" fontId="5" fillId="0" borderId="0" xfId="0" applyNumberFormat="1" applyFont="1" applyAlignment="1" applyProtection="1">
      <alignment/>
      <protection locked="0"/>
    </xf>
    <xf numFmtId="4" fontId="0" fillId="0" borderId="0" xfId="0" applyNumberFormat="1" applyAlignment="1" applyProtection="1">
      <alignment vertical="top"/>
      <protection locked="0"/>
    </xf>
    <xf numFmtId="174" fontId="0" fillId="0" borderId="0" xfId="51" applyNumberFormat="1" applyFont="1" applyFill="1" applyBorder="1" applyAlignment="1" applyProtection="1">
      <alignment horizontal="right" wrapText="1"/>
      <protection locked="0"/>
    </xf>
    <xf numFmtId="4" fontId="0" fillId="0" borderId="15" xfId="51" applyNumberFormat="1" applyFont="1" applyFill="1" applyBorder="1" applyAlignment="1" applyProtection="1">
      <alignment horizontal="right" wrapText="1"/>
      <protection locked="0"/>
    </xf>
    <xf numFmtId="175" fontId="5" fillId="0" borderId="0" xfId="0" applyNumberFormat="1" applyFont="1" applyAlignment="1" applyProtection="1">
      <alignment horizontal="right"/>
      <protection locked="0"/>
    </xf>
    <xf numFmtId="175" fontId="14" fillId="0" borderId="14" xfId="51" applyNumberFormat="1" applyFont="1" applyFill="1" applyBorder="1" applyAlignment="1" applyProtection="1">
      <alignment horizontal="right" wrapText="1"/>
      <protection locked="0"/>
    </xf>
    <xf numFmtId="175" fontId="5" fillId="0" borderId="27" xfId="0" applyNumberFormat="1" applyFont="1" applyBorder="1" applyAlignment="1" applyProtection="1">
      <alignment vertical="top" wrapText="1"/>
      <protection locked="0"/>
    </xf>
    <xf numFmtId="2" fontId="6" fillId="0" borderId="0" xfId="0" applyNumberFormat="1" applyFont="1" applyAlignment="1" applyProtection="1">
      <alignment horizontal="right"/>
      <protection locked="0"/>
    </xf>
    <xf numFmtId="4" fontId="6" fillId="0" borderId="0" xfId="0" applyNumberFormat="1" applyFont="1" applyAlignment="1" applyProtection="1">
      <alignment horizontal="right"/>
      <protection locked="0"/>
    </xf>
    <xf numFmtId="0" fontId="11" fillId="0" borderId="0" xfId="0" applyFont="1" applyAlignment="1" applyProtection="1">
      <alignment horizontal="left" vertical="top" wrapText="1"/>
      <protection locked="0"/>
    </xf>
    <xf numFmtId="4" fontId="0" fillId="0" borderId="0" xfId="0" applyNumberFormat="1" applyFont="1" applyAlignment="1" applyProtection="1">
      <alignment vertical="center"/>
      <protection locked="0"/>
    </xf>
    <xf numFmtId="4" fontId="61" fillId="0" borderId="0" xfId="0" applyNumberFormat="1" applyFont="1" applyAlignment="1" applyProtection="1">
      <alignment vertical="center"/>
      <protection locked="0"/>
    </xf>
    <xf numFmtId="4" fontId="6" fillId="0" borderId="0" xfId="0" applyNumberFormat="1" applyFont="1" applyAlignment="1" applyProtection="1">
      <alignment/>
      <protection locked="0"/>
    </xf>
    <xf numFmtId="4" fontId="6" fillId="0" borderId="0" xfId="0" applyNumberFormat="1" applyFont="1" applyAlignment="1" applyProtection="1">
      <alignment/>
      <protection locked="0"/>
    </xf>
    <xf numFmtId="4" fontId="0" fillId="0" borderId="0" xfId="0" applyNumberFormat="1" applyFont="1" applyAlignment="1" applyProtection="1">
      <alignment horizontal="right"/>
      <protection locked="0"/>
    </xf>
    <xf numFmtId="4" fontId="5" fillId="0" borderId="13" xfId="0" applyNumberFormat="1" applyFont="1" applyBorder="1" applyAlignment="1" applyProtection="1">
      <alignment vertical="top" wrapText="1"/>
      <protection locked="0"/>
    </xf>
    <xf numFmtId="175" fontId="5" fillId="0" borderId="28" xfId="0" applyNumberFormat="1" applyFont="1" applyBorder="1" applyAlignment="1" applyProtection="1">
      <alignment vertical="top" wrapText="1"/>
      <protection locked="0"/>
    </xf>
    <xf numFmtId="4" fontId="66" fillId="0" borderId="0" xfId="51" applyNumberFormat="1" applyFont="1" applyAlignment="1" applyProtection="1">
      <alignment horizontal="right" vertical="center"/>
      <protection locked="0"/>
    </xf>
    <xf numFmtId="4" fontId="21" fillId="0" borderId="0" xfId="0" applyNumberFormat="1" applyFont="1" applyAlignment="1" applyProtection="1">
      <alignment horizontal="right"/>
      <protection locked="0"/>
    </xf>
    <xf numFmtId="4" fontId="64" fillId="0" borderId="13" xfId="51" applyNumberFormat="1" applyFont="1" applyBorder="1" applyAlignment="1" applyProtection="1">
      <alignment horizontal="right" vertical="center"/>
      <protection locked="0"/>
    </xf>
    <xf numFmtId="4" fontId="5" fillId="0" borderId="13" xfId="51" applyNumberFormat="1" applyFont="1" applyBorder="1" applyAlignment="1" applyProtection="1">
      <alignment horizontal="center" vertical="center"/>
      <protection locked="0"/>
    </xf>
    <xf numFmtId="4" fontId="64" fillId="0" borderId="13" xfId="51" applyNumberFormat="1" applyFont="1" applyBorder="1" applyAlignment="1" applyProtection="1">
      <alignment horizontal="center" vertical="center"/>
      <protection locked="0"/>
    </xf>
    <xf numFmtId="4" fontId="66" fillId="0" borderId="0" xfId="51" applyNumberFormat="1" applyFont="1" applyProtection="1">
      <alignment/>
      <protection locked="0"/>
    </xf>
    <xf numFmtId="4" fontId="0" fillId="0" borderId="29" xfId="51" applyNumberFormat="1" applyFont="1" applyBorder="1" applyAlignment="1" applyProtection="1">
      <alignment horizontal="right" vertical="center" wrapText="1"/>
      <protection locked="0"/>
    </xf>
    <xf numFmtId="4" fontId="0" fillId="0" borderId="0" xfId="51" applyNumberFormat="1" applyFont="1" applyAlignment="1" applyProtection="1">
      <alignment horizontal="right" wrapText="1"/>
      <protection locked="0"/>
    </xf>
    <xf numFmtId="175" fontId="5" fillId="0" borderId="29" xfId="51" applyNumberFormat="1" applyFont="1" applyBorder="1" applyAlignment="1" applyProtection="1">
      <alignment horizontal="right" vertical="center" wrapText="1"/>
      <protection locked="0"/>
    </xf>
    <xf numFmtId="4" fontId="0" fillId="0" borderId="0" xfId="51" applyNumberFormat="1" applyFont="1" applyAlignment="1" applyProtection="1">
      <alignment horizontal="right" vertical="center" wrapText="1"/>
      <protection locked="0"/>
    </xf>
    <xf numFmtId="4" fontId="0" fillId="0" borderId="0" xfId="51" applyNumberFormat="1" applyFont="1" applyBorder="1" applyAlignment="1" applyProtection="1">
      <alignment horizontal="right" vertical="center" wrapText="1"/>
      <protection locked="0"/>
    </xf>
    <xf numFmtId="4" fontId="0" fillId="0" borderId="0" xfId="0" applyNumberFormat="1" applyFont="1" applyBorder="1" applyAlignment="1" applyProtection="1">
      <alignment/>
      <protection locked="0"/>
    </xf>
    <xf numFmtId="2" fontId="5" fillId="0" borderId="0" xfId="0" applyNumberFormat="1" applyFont="1" applyAlignment="1" applyProtection="1">
      <alignment horizontal="right"/>
      <protection locked="0"/>
    </xf>
    <xf numFmtId="175" fontId="5" fillId="0" borderId="0" xfId="0" applyNumberFormat="1" applyFont="1" applyAlignment="1" applyProtection="1">
      <alignment horizontal="center" wrapText="1"/>
      <protection locked="0"/>
    </xf>
    <xf numFmtId="4" fontId="5" fillId="0" borderId="0" xfId="0" applyNumberFormat="1" applyFont="1" applyAlignment="1" applyProtection="1">
      <alignment horizontal="center" wrapText="1"/>
      <protection locked="0"/>
    </xf>
    <xf numFmtId="0" fontId="0" fillId="0" borderId="0" xfId="55" applyFont="1" applyFill="1" applyAlignment="1" applyProtection="1">
      <alignment vertical="center" wrapText="1"/>
      <protection locked="0"/>
    </xf>
    <xf numFmtId="4" fontId="5" fillId="0" borderId="30" xfId="55" applyNumberFormat="1" applyFont="1" applyFill="1" applyBorder="1" applyAlignment="1" applyProtection="1">
      <alignment horizontal="right" vertical="center" wrapText="1"/>
      <protection locked="0"/>
    </xf>
    <xf numFmtId="4" fontId="0" fillId="0" borderId="0" xfId="55" applyNumberFormat="1" applyFont="1" applyFill="1" applyAlignment="1" applyProtection="1">
      <alignment vertical="center" wrapText="1"/>
      <protection locked="0"/>
    </xf>
    <xf numFmtId="0" fontId="0" fillId="0" borderId="21" xfId="55" applyFont="1" applyFill="1" applyBorder="1" applyAlignment="1" applyProtection="1">
      <alignment horizontal="right" vertical="center" wrapText="1"/>
      <protection locked="0"/>
    </xf>
    <xf numFmtId="0" fontId="0" fillId="0" borderId="31" xfId="55" applyFont="1" applyFill="1" applyBorder="1" applyAlignment="1" applyProtection="1">
      <alignment wrapText="1"/>
      <protection locked="0"/>
    </xf>
    <xf numFmtId="0" fontId="0" fillId="0" borderId="23" xfId="55" applyFont="1" applyFill="1" applyBorder="1" applyAlignment="1" applyProtection="1">
      <alignment horizontal="right" vertical="center" wrapText="1"/>
      <protection locked="0"/>
    </xf>
    <xf numFmtId="169" fontId="0" fillId="0" borderId="32" xfId="55" applyNumberFormat="1" applyFont="1" applyFill="1" applyBorder="1" applyAlignment="1" applyProtection="1">
      <alignment horizontal="right" vertical="center" wrapText="1"/>
      <protection locked="0"/>
    </xf>
    <xf numFmtId="169" fontId="0" fillId="0" borderId="0" xfId="55" applyNumberFormat="1" applyFont="1" applyFill="1" applyBorder="1" applyAlignment="1" applyProtection="1">
      <alignment horizontal="right" vertical="center" wrapText="1"/>
      <protection locked="0"/>
    </xf>
    <xf numFmtId="4" fontId="0" fillId="0" borderId="28" xfId="0" applyNumberFormat="1"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6" fillId="0" borderId="0" xfId="0" applyFont="1" applyAlignment="1" applyProtection="1">
      <alignment/>
      <protection locked="0"/>
    </xf>
    <xf numFmtId="175" fontId="0" fillId="0" borderId="27" xfId="0" applyNumberFormat="1" applyBorder="1" applyAlignment="1" applyProtection="1">
      <alignment/>
      <protection locked="0"/>
    </xf>
    <xf numFmtId="175" fontId="0" fillId="0" borderId="0" xfId="0" applyNumberFormat="1" applyAlignment="1" applyProtection="1">
      <alignment/>
      <protection locked="0"/>
    </xf>
    <xf numFmtId="0" fontId="0" fillId="0" borderId="0" xfId="55" applyFont="1" applyFill="1" applyAlignment="1" applyProtection="1">
      <alignment wrapText="1"/>
      <protection/>
    </xf>
    <xf numFmtId="0" fontId="0" fillId="0" borderId="0" xfId="55" applyFont="1" applyFill="1" applyAlignment="1" applyProtection="1">
      <alignment vertical="center" wrapText="1"/>
      <protection/>
    </xf>
    <xf numFmtId="0" fontId="0" fillId="0" borderId="16" xfId="55" applyFont="1" applyFill="1" applyBorder="1" applyAlignment="1" applyProtection="1">
      <alignment horizontal="left" vertical="center"/>
      <protection/>
    </xf>
    <xf numFmtId="0" fontId="0" fillId="0" borderId="17" xfId="55" applyFont="1" applyFill="1" applyBorder="1" applyAlignment="1" applyProtection="1">
      <alignment horizontal="left" vertical="center" wrapText="1"/>
      <protection/>
    </xf>
    <xf numFmtId="0" fontId="0" fillId="0" borderId="0" xfId="55" applyFont="1" applyAlignment="1" applyProtection="1">
      <alignment vertical="top"/>
      <protection/>
    </xf>
    <xf numFmtId="0" fontId="0" fillId="0" borderId="0" xfId="55" applyFont="1" applyFill="1" applyAlignment="1" applyProtection="1">
      <alignment horizontal="center" vertical="top"/>
      <protection/>
    </xf>
    <xf numFmtId="0" fontId="0" fillId="0" borderId="0" xfId="0" applyBorder="1" applyAlignment="1">
      <alignment/>
    </xf>
    <xf numFmtId="0" fontId="5" fillId="0" borderId="17" xfId="55" applyFont="1" applyFill="1" applyBorder="1" applyAlignment="1" applyProtection="1">
      <alignment horizontal="center" vertical="center" wrapText="1"/>
      <protection/>
    </xf>
    <xf numFmtId="0" fontId="5" fillId="0" borderId="17" xfId="55" applyFont="1" applyFill="1" applyBorder="1" applyAlignment="1">
      <alignment horizontal="center" vertical="center" wrapText="1"/>
      <protection/>
    </xf>
    <xf numFmtId="1" fontId="0" fillId="0" borderId="0" xfId="55" applyNumberFormat="1" applyFont="1" applyFill="1" applyBorder="1" applyAlignment="1" applyProtection="1">
      <alignment horizontal="right" vertical="center" wrapText="1"/>
      <protection/>
    </xf>
    <xf numFmtId="1" fontId="0" fillId="0" borderId="0" xfId="55" applyNumberFormat="1" applyFont="1" applyFill="1" applyAlignment="1" applyProtection="1">
      <alignment vertical="center" wrapText="1"/>
      <protection/>
    </xf>
    <xf numFmtId="1" fontId="0" fillId="0" borderId="19" xfId="55" applyNumberFormat="1" applyFont="1" applyFill="1" applyBorder="1" applyAlignment="1" applyProtection="1">
      <alignment horizontal="right" vertical="center" wrapText="1"/>
      <protection/>
    </xf>
    <xf numFmtId="1" fontId="0" fillId="0" borderId="0" xfId="55" applyNumberFormat="1" applyFont="1" applyFill="1" applyAlignment="1" applyProtection="1">
      <alignment wrapText="1"/>
      <protection/>
    </xf>
    <xf numFmtId="1" fontId="0" fillId="0" borderId="0" xfId="55" applyNumberFormat="1" applyFont="1" applyFill="1" applyBorder="1" applyAlignment="1" applyProtection="1">
      <alignment horizontal="center" vertical="top"/>
      <protection/>
    </xf>
    <xf numFmtId="1" fontId="0" fillId="0" borderId="0" xfId="55" applyNumberFormat="1" applyFont="1" applyAlignment="1" applyProtection="1">
      <alignment vertical="top"/>
      <protection/>
    </xf>
    <xf numFmtId="1" fontId="0" fillId="0" borderId="0" xfId="55" applyNumberFormat="1" applyFont="1" applyAlignment="1" applyProtection="1">
      <alignment horizontal="center" vertical="top"/>
      <protection/>
    </xf>
    <xf numFmtId="1" fontId="0" fillId="0" borderId="0" xfId="55" applyNumberFormat="1" applyFont="1" applyFill="1" applyAlignment="1" applyProtection="1">
      <alignment horizontal="center" vertical="top"/>
      <protection/>
    </xf>
    <xf numFmtId="1" fontId="0" fillId="0" borderId="0" xfId="55" applyNumberFormat="1" applyFont="1" applyFill="1" applyBorder="1" applyAlignment="1" applyProtection="1">
      <alignment horizontal="right" vertical="top" wrapText="1"/>
      <protection/>
    </xf>
    <xf numFmtId="1" fontId="0" fillId="0" borderId="0" xfId="55" applyNumberFormat="1" applyFont="1" applyBorder="1" applyAlignment="1" applyProtection="1">
      <alignment horizontal="right" vertical="top"/>
      <protection/>
    </xf>
    <xf numFmtId="1" fontId="0" fillId="0" borderId="0" xfId="55" applyNumberFormat="1" applyFont="1" applyAlignment="1" applyProtection="1">
      <alignment horizontal="right" vertical="top"/>
      <protection/>
    </xf>
    <xf numFmtId="0" fontId="0" fillId="0" borderId="0" xfId="55" applyFont="1" applyAlignment="1" applyProtection="1">
      <alignment horizontal="right" vertical="top"/>
      <protection/>
    </xf>
    <xf numFmtId="0" fontId="0" fillId="0" borderId="0" xfId="55" applyFont="1" applyFill="1" applyAlignment="1" applyProtection="1">
      <alignment horizontal="right" vertical="top"/>
      <protection/>
    </xf>
    <xf numFmtId="0" fontId="61" fillId="0" borderId="0" xfId="55" applyFont="1" applyAlignment="1" applyProtection="1">
      <alignment horizontal="right" vertical="top"/>
      <protection/>
    </xf>
    <xf numFmtId="1" fontId="0" fillId="0" borderId="0" xfId="51" applyNumberFormat="1" applyFont="1" applyFill="1" applyBorder="1" applyAlignment="1">
      <alignment horizontal="right" wrapText="1"/>
      <protection/>
    </xf>
    <xf numFmtId="1" fontId="5" fillId="0" borderId="0" xfId="51" applyNumberFormat="1" applyFont="1" applyFill="1" applyBorder="1" applyAlignment="1">
      <alignment horizontal="left" wrapText="1"/>
      <protection/>
    </xf>
    <xf numFmtId="1" fontId="0" fillId="0" borderId="14" xfId="51" applyNumberFormat="1" applyFont="1" applyFill="1" applyBorder="1" applyAlignment="1">
      <alignment horizontal="right" wrapText="1"/>
      <protection/>
    </xf>
    <xf numFmtId="4" fontId="0" fillId="0" borderId="15" xfId="0" applyNumberFormat="1" applyBorder="1" applyAlignment="1" applyProtection="1">
      <alignment/>
      <protection locked="0"/>
    </xf>
    <xf numFmtId="4" fontId="0" fillId="0" borderId="15" xfId="0" applyNumberFormat="1" applyFont="1" applyBorder="1" applyAlignment="1" applyProtection="1">
      <alignment/>
      <protection locked="0"/>
    </xf>
    <xf numFmtId="178" fontId="0" fillId="0" borderId="0" xfId="51" applyNumberFormat="1" applyFont="1" applyFill="1" applyBorder="1" applyAlignment="1">
      <alignment horizontal="right" wrapText="1"/>
      <protection/>
    </xf>
    <xf numFmtId="0" fontId="0" fillId="0" borderId="0" xfId="0" applyFont="1" applyBorder="1" applyAlignment="1" applyProtection="1">
      <alignment horizontal="left" vertical="top" wrapText="1"/>
      <protection locked="0"/>
    </xf>
    <xf numFmtId="0" fontId="5" fillId="0" borderId="11" xfId="0" applyFont="1" applyBorder="1" applyAlignment="1" applyProtection="1">
      <alignment vertical="top" wrapText="1"/>
      <protection locked="0"/>
    </xf>
    <xf numFmtId="0" fontId="4" fillId="0" borderId="0" xfId="0" applyFont="1" applyAlignment="1">
      <alignment horizontal="left" vertical="top" wrapText="1"/>
    </xf>
    <xf numFmtId="0" fontId="0" fillId="0" borderId="0" xfId="0" applyAlignment="1" applyProtection="1">
      <alignment/>
      <protection locked="0"/>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14" fillId="0" borderId="0" xfId="51" applyFont="1" applyFill="1" applyBorder="1" applyAlignment="1">
      <alignment horizontal="left" wrapText="1"/>
      <protection/>
    </xf>
    <xf numFmtId="0" fontId="0" fillId="0" borderId="0" xfId="51" applyFill="1" applyAlignment="1">
      <alignment wrapText="1"/>
      <protection/>
    </xf>
    <xf numFmtId="0" fontId="61" fillId="0" borderId="0" xfId="0" applyFont="1" applyAlignment="1">
      <alignment horizontal="left" vertical="top" wrapText="1"/>
    </xf>
    <xf numFmtId="0" fontId="0" fillId="0" borderId="0" xfId="0" applyFont="1" applyBorder="1" applyAlignment="1">
      <alignment horizontal="left" vertical="top" wrapText="1"/>
    </xf>
    <xf numFmtId="0" fontId="5" fillId="0" borderId="0" xfId="34" applyFont="1" applyFill="1" applyAlignment="1">
      <alignment horizontal="left" vertical="top" wrapText="1"/>
    </xf>
    <xf numFmtId="0" fontId="0" fillId="0" borderId="0" xfId="34" applyFont="1" applyFill="1" applyAlignment="1">
      <alignment horizontal="left" vertical="top" wrapText="1"/>
    </xf>
    <xf numFmtId="0" fontId="0" fillId="0" borderId="0" xfId="0" applyAlignment="1">
      <alignment horizontal="left" vertical="top" wrapText="1"/>
    </xf>
    <xf numFmtId="0" fontId="0" fillId="0" borderId="0" xfId="53" applyFont="1" applyAlignment="1">
      <alignment horizontal="left" vertical="top" wrapText="1"/>
      <protection/>
    </xf>
    <xf numFmtId="0" fontId="0" fillId="0" borderId="0" xfId="0" applyFont="1" applyAlignment="1">
      <alignment vertical="top" wrapText="1"/>
    </xf>
    <xf numFmtId="0" fontId="0" fillId="0" borderId="0" xfId="0" applyFont="1" applyAlignment="1">
      <alignment horizontal="center" vertical="top" wrapText="1"/>
    </xf>
    <xf numFmtId="0" fontId="64" fillId="0" borderId="0" xfId="0" applyFont="1" applyAlignment="1">
      <alignment horizontal="left" vertical="top" wrapText="1"/>
    </xf>
    <xf numFmtId="0" fontId="5" fillId="0" borderId="14"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5"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2" fontId="0" fillId="0" borderId="0" xfId="55" applyNumberFormat="1" applyFont="1" applyFill="1" applyBorder="1" applyAlignment="1" applyProtection="1">
      <alignment horizontal="right" vertical="center" wrapText="1"/>
      <protection/>
    </xf>
    <xf numFmtId="8" fontId="0" fillId="0" borderId="0" xfId="55" applyNumberFormat="1" applyFont="1" applyFill="1" applyBorder="1" applyAlignment="1" applyProtection="1">
      <alignment horizontal="right" vertical="center" wrapText="1"/>
      <protection/>
    </xf>
    <xf numFmtId="0" fontId="22" fillId="0" borderId="26" xfId="55" applyFont="1" applyFill="1" applyBorder="1" applyAlignment="1" applyProtection="1">
      <alignment horizontal="center" vertical="center" wrapText="1"/>
      <protection/>
    </xf>
    <xf numFmtId="0" fontId="22" fillId="0" borderId="0" xfId="55" applyFont="1" applyFill="1" applyBorder="1" applyAlignment="1" applyProtection="1">
      <alignment horizontal="center" vertical="center" wrapText="1"/>
      <protection/>
    </xf>
    <xf numFmtId="0" fontId="22" fillId="0" borderId="33" xfId="55" applyFont="1" applyFill="1" applyBorder="1" applyAlignment="1" applyProtection="1">
      <alignment horizontal="center" vertical="center" wrapText="1"/>
      <protection/>
    </xf>
    <xf numFmtId="0" fontId="0" fillId="0" borderId="34" xfId="55" applyFont="1" applyFill="1" applyBorder="1" applyAlignment="1">
      <alignment horizontal="center" vertical="top" wrapText="1"/>
      <protection/>
    </xf>
    <xf numFmtId="0" fontId="0" fillId="0" borderId="35" xfId="55" applyFont="1" applyFill="1" applyBorder="1" applyAlignment="1">
      <alignment horizontal="center" vertical="top" wrapText="1"/>
      <protection/>
    </xf>
    <xf numFmtId="49" fontId="0" fillId="0" borderId="36" xfId="55" applyNumberFormat="1" applyFont="1" applyFill="1" applyBorder="1" applyAlignment="1">
      <alignment horizontal="center" vertical="center" wrapText="1"/>
      <protection/>
    </xf>
    <xf numFmtId="49" fontId="0" fillId="0" borderId="16" xfId="55" applyNumberFormat="1" applyFont="1" applyFill="1" applyBorder="1" applyAlignment="1">
      <alignment horizontal="center" vertical="center" wrapText="1"/>
      <protection/>
    </xf>
    <xf numFmtId="0" fontId="0" fillId="0" borderId="37" xfId="55" applyFont="1" applyFill="1" applyBorder="1" applyAlignment="1">
      <alignment horizontal="left" vertical="center" wrapText="1"/>
      <protection/>
    </xf>
    <xf numFmtId="0" fontId="0" fillId="0" borderId="17" xfId="55" applyFont="1" applyFill="1" applyBorder="1" applyAlignment="1">
      <alignment horizontal="left" vertical="center" wrapText="1"/>
      <protection/>
    </xf>
    <xf numFmtId="2" fontId="5" fillId="0" borderId="19" xfId="55" applyNumberFormat="1" applyFont="1" applyFill="1" applyBorder="1" applyAlignment="1" applyProtection="1">
      <alignment horizontal="right" vertical="center" wrapText="1"/>
      <protection/>
    </xf>
    <xf numFmtId="8" fontId="5" fillId="0" borderId="19" xfId="55" applyNumberFormat="1" applyFont="1" applyFill="1" applyBorder="1" applyAlignment="1" applyProtection="1">
      <alignment horizontal="right" vertical="center" wrapText="1"/>
      <protection locked="0"/>
    </xf>
    <xf numFmtId="8" fontId="5" fillId="0" borderId="30" xfId="55" applyNumberFormat="1" applyFont="1" applyFill="1" applyBorder="1" applyAlignment="1" applyProtection="1">
      <alignment horizontal="right" vertical="center" wrapText="1"/>
      <protection locked="0"/>
    </xf>
    <xf numFmtId="2" fontId="0" fillId="0" borderId="25" xfId="55" applyNumberFormat="1" applyFont="1" applyFill="1" applyBorder="1" applyAlignment="1" applyProtection="1">
      <alignment horizontal="right" vertical="center" wrapText="1"/>
      <protection/>
    </xf>
    <xf numFmtId="8" fontId="0" fillId="0" borderId="25" xfId="55" applyNumberFormat="1" applyFont="1" applyFill="1" applyBorder="1" applyAlignment="1" applyProtection="1">
      <alignment horizontal="right" vertical="center" wrapText="1"/>
      <protection/>
    </xf>
    <xf numFmtId="8" fontId="0" fillId="0" borderId="38" xfId="55" applyNumberFormat="1" applyFont="1" applyFill="1" applyBorder="1" applyAlignment="1" applyProtection="1">
      <alignment horizontal="right" vertical="center" wrapText="1"/>
      <protection/>
    </xf>
    <xf numFmtId="8" fontId="0" fillId="0" borderId="0" xfId="55" applyNumberFormat="1" applyFont="1" applyFill="1" applyBorder="1" applyAlignment="1" applyProtection="1">
      <alignment horizontal="right" vertical="center" wrapText="1"/>
      <protection locked="0"/>
    </xf>
    <xf numFmtId="0" fontId="0" fillId="0" borderId="0" xfId="55" applyFont="1" applyFill="1" applyBorder="1" applyAlignment="1" applyProtection="1">
      <alignment horizontal="center" vertical="center" wrapText="1"/>
      <protection/>
    </xf>
    <xf numFmtId="8" fontId="0" fillId="0" borderId="25" xfId="55" applyNumberFormat="1" applyFont="1" applyFill="1" applyBorder="1" applyAlignment="1" applyProtection="1">
      <alignment horizontal="right" vertical="center" wrapText="1"/>
      <protection locked="0"/>
    </xf>
    <xf numFmtId="8" fontId="0" fillId="0" borderId="38" xfId="55" applyNumberFormat="1" applyFont="1" applyFill="1" applyBorder="1" applyAlignment="1" applyProtection="1">
      <alignment horizontal="right" vertical="center" wrapText="1"/>
      <protection locked="0"/>
    </xf>
    <xf numFmtId="0" fontId="0" fillId="0" borderId="0" xfId="0" applyAlignment="1">
      <alignment/>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28" xfId="0" applyFont="1" applyBorder="1" applyAlignment="1">
      <alignment horizontal="left" vertical="top"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 2" xfId="51"/>
    <cellStyle name="Normal 3" xfId="52"/>
    <cellStyle name="Normal_2_ZEMLJANI RADOVI" xfId="53"/>
    <cellStyle name="Normal_TROSKOVNIK-revizija2" xfId="54"/>
    <cellStyle name="Obično 2"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2">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imun\JAVNA%20NABAVA\Users\Korisnik\AppData\Local\Microsoft\Windows\Temporary%20Internet%20Files\Content.Outlook\OVO50V5O\AV%20OPREMA_TRO&#352;KOVNIK_PROCJENA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imun\JAVNA%20NABAVA\Users\Korisnik\AppData\Local\Microsoft\Windows\Temporary%20Internet%20Files\Content.Outlook\OVO50V5O\AV%20OPREMA_TRO&#352;KOVNIK_PROCJENA_01%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OZVUCENJ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OZVUCENJ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7:F53"/>
  <sheetViews>
    <sheetView tabSelected="1" zoomScaleSheetLayoutView="100" zoomScalePageLayoutView="110" workbookViewId="0" topLeftCell="A1">
      <selection activeCell="C53" sqref="C53"/>
    </sheetView>
  </sheetViews>
  <sheetFormatPr defaultColWidth="9.140625" defaultRowHeight="12.75"/>
  <cols>
    <col min="1" max="1" width="4.421875" style="0" customWidth="1"/>
    <col min="2" max="2" width="5.140625" style="0" customWidth="1"/>
    <col min="3" max="3" width="47.421875" style="0" customWidth="1"/>
    <col min="4" max="4" width="8.28125" style="0" customWidth="1"/>
    <col min="5" max="5" width="8.140625" style="0" customWidth="1"/>
    <col min="6" max="6" width="9.8515625" style="0" customWidth="1"/>
    <col min="7" max="7" width="10.28125" style="0" customWidth="1"/>
  </cols>
  <sheetData>
    <row r="7" spans="1:6" ht="12.75">
      <c r="A7" s="1"/>
      <c r="B7" s="20"/>
      <c r="C7" s="13" t="s">
        <v>125</v>
      </c>
      <c r="D7" s="22"/>
      <c r="E7" s="23"/>
      <c r="F7" s="24"/>
    </row>
    <row r="8" ht="19.5" customHeight="1">
      <c r="C8" s="41" t="s">
        <v>126</v>
      </c>
    </row>
    <row r="10" spans="3:6" ht="12.75">
      <c r="C10" s="402"/>
      <c r="D10" s="402"/>
      <c r="E10" s="402"/>
      <c r="F10" s="402"/>
    </row>
    <row r="11" spans="3:6" ht="12.75">
      <c r="C11" s="402"/>
      <c r="D11" s="402"/>
      <c r="E11" s="402"/>
      <c r="F11" s="402"/>
    </row>
    <row r="12" spans="3:6" ht="12.75">
      <c r="C12" s="402"/>
      <c r="D12" s="402"/>
      <c r="E12" s="402"/>
      <c r="F12" s="402"/>
    </row>
    <row r="13" spans="3:6" ht="12.75">
      <c r="C13" s="402"/>
      <c r="D13" s="402"/>
      <c r="E13" s="402"/>
      <c r="F13" s="402"/>
    </row>
    <row r="14" spans="3:6" ht="12.75">
      <c r="C14" s="402"/>
      <c r="D14" s="402"/>
      <c r="E14" s="402"/>
      <c r="F14" s="402"/>
    </row>
    <row r="15" spans="3:6" ht="12.75">
      <c r="C15" s="402"/>
      <c r="D15" s="402"/>
      <c r="E15" s="402"/>
      <c r="F15" s="402"/>
    </row>
    <row r="16" spans="3:6" ht="12.75">
      <c r="C16" s="402"/>
      <c r="D16" s="402"/>
      <c r="E16" s="402"/>
      <c r="F16" s="402"/>
    </row>
    <row r="17" spans="3:6" ht="12.75">
      <c r="C17" s="402"/>
      <c r="D17" s="402"/>
      <c r="E17" s="402"/>
      <c r="F17" s="402"/>
    </row>
    <row r="18" spans="3:6" ht="12.75">
      <c r="C18" s="402"/>
      <c r="D18" s="402"/>
      <c r="E18" s="402"/>
      <c r="F18" s="402"/>
    </row>
    <row r="19" spans="3:6" ht="12.75">
      <c r="C19" s="402"/>
      <c r="D19" s="402"/>
      <c r="E19" s="402"/>
      <c r="F19" s="402"/>
    </row>
    <row r="20" spans="3:6" ht="12.75">
      <c r="C20" s="402"/>
      <c r="D20" s="402"/>
      <c r="E20" s="402"/>
      <c r="F20" s="402"/>
    </row>
    <row r="21" spans="3:6" ht="12.75">
      <c r="C21" s="402"/>
      <c r="D21" s="402"/>
      <c r="E21" s="402"/>
      <c r="F21" s="402"/>
    </row>
    <row r="22" spans="3:6" ht="12.75">
      <c r="C22" s="402"/>
      <c r="D22" s="402"/>
      <c r="E22" s="402"/>
      <c r="F22" s="402"/>
    </row>
    <row r="23" spans="3:6" ht="12.75">
      <c r="C23" s="402"/>
      <c r="D23" s="402"/>
      <c r="E23" s="402"/>
      <c r="F23" s="402"/>
    </row>
    <row r="24" spans="3:6" ht="12.75">
      <c r="C24" s="402"/>
      <c r="D24" s="402"/>
      <c r="E24" s="402"/>
      <c r="F24" s="402"/>
    </row>
    <row r="26" spans="1:6" ht="42" customHeight="1">
      <c r="A26" s="1"/>
      <c r="B26" s="20"/>
      <c r="C26" s="484" t="s">
        <v>127</v>
      </c>
      <c r="D26" s="484"/>
      <c r="E26" s="484"/>
      <c r="F26" s="484"/>
    </row>
    <row r="28" spans="3:6" ht="12.75">
      <c r="C28" s="402"/>
      <c r="D28" s="402"/>
      <c r="E28" s="402"/>
      <c r="F28" s="402"/>
    </row>
    <row r="29" spans="3:6" ht="12.75">
      <c r="C29" s="402"/>
      <c r="D29" s="402"/>
      <c r="E29" s="402"/>
      <c r="F29" s="402"/>
    </row>
    <row r="30" spans="3:6" ht="12.75">
      <c r="C30" s="402"/>
      <c r="D30" s="402"/>
      <c r="E30" s="402"/>
      <c r="F30" s="402"/>
    </row>
    <row r="31" spans="3:6" ht="12.75">
      <c r="C31" s="402"/>
      <c r="D31" s="402"/>
      <c r="E31" s="402"/>
      <c r="F31" s="402"/>
    </row>
    <row r="32" spans="3:6" ht="12.75">
      <c r="C32" s="402"/>
      <c r="D32" s="402"/>
      <c r="E32" s="402"/>
      <c r="F32" s="402"/>
    </row>
    <row r="33" spans="3:6" ht="12.75">
      <c r="C33" s="402"/>
      <c r="D33" s="402"/>
      <c r="E33" s="402"/>
      <c r="F33" s="402"/>
    </row>
    <row r="34" spans="3:6" ht="12.75">
      <c r="C34" s="402"/>
      <c r="D34" s="402"/>
      <c r="E34" s="402"/>
      <c r="F34" s="402"/>
    </row>
    <row r="35" spans="3:6" ht="12.75">
      <c r="C35" s="402"/>
      <c r="D35" s="402"/>
      <c r="E35" s="402"/>
      <c r="F35" s="402"/>
    </row>
    <row r="36" spans="3:6" ht="12.75">
      <c r="C36" s="402"/>
      <c r="D36" s="402"/>
      <c r="E36" s="402"/>
      <c r="F36" s="402"/>
    </row>
    <row r="37" spans="3:6" ht="12.75">
      <c r="C37" s="402"/>
      <c r="D37" s="402"/>
      <c r="E37" s="402"/>
      <c r="F37" s="402"/>
    </row>
    <row r="38" spans="3:6" ht="12.75">
      <c r="C38" s="402"/>
      <c r="D38" s="402"/>
      <c r="E38" s="402"/>
      <c r="F38" s="402"/>
    </row>
    <row r="39" spans="3:6" ht="12.75">
      <c r="C39" s="402"/>
      <c r="D39" s="402"/>
      <c r="E39" s="402"/>
      <c r="F39" s="402"/>
    </row>
    <row r="40" spans="3:6" ht="12.75">
      <c r="C40" s="402"/>
      <c r="D40" s="402"/>
      <c r="E40" s="402"/>
      <c r="F40" s="402"/>
    </row>
    <row r="41" spans="3:6" ht="12.75">
      <c r="C41" s="402"/>
      <c r="D41" s="402"/>
      <c r="E41" s="402"/>
      <c r="F41" s="402"/>
    </row>
    <row r="42" spans="3:6" ht="12.75">
      <c r="C42" s="402"/>
      <c r="D42" s="402"/>
      <c r="E42" s="402"/>
      <c r="F42" s="402"/>
    </row>
    <row r="43" spans="3:6" ht="12.75">
      <c r="C43" s="402"/>
      <c r="D43" s="402"/>
      <c r="E43" s="402"/>
      <c r="F43" s="402"/>
    </row>
    <row r="44" spans="3:6" ht="12.75">
      <c r="C44" s="403"/>
      <c r="D44" s="402"/>
      <c r="E44" s="402"/>
      <c r="F44" s="402"/>
    </row>
    <row r="45" spans="3:6" ht="12.75">
      <c r="C45" s="402"/>
      <c r="D45" s="402"/>
      <c r="E45" s="402"/>
      <c r="F45" s="402"/>
    </row>
    <row r="46" spans="3:6" ht="12.75">
      <c r="C46" s="402"/>
      <c r="D46" s="485"/>
      <c r="E46" s="485"/>
      <c r="F46" s="485"/>
    </row>
    <row r="47" spans="3:6" ht="12.75">
      <c r="C47" s="402"/>
      <c r="D47" s="485"/>
      <c r="E47" s="485"/>
      <c r="F47" s="485"/>
    </row>
    <row r="48" spans="3:6" ht="12.75">
      <c r="C48" s="402"/>
      <c r="D48" s="485"/>
      <c r="E48" s="485"/>
      <c r="F48" s="485"/>
    </row>
    <row r="49" spans="3:6" ht="12.75">
      <c r="C49" s="402"/>
      <c r="D49" s="402"/>
      <c r="E49" s="402"/>
      <c r="F49" s="402"/>
    </row>
    <row r="50" spans="3:6" ht="12.75">
      <c r="C50" s="402"/>
      <c r="D50" s="402"/>
      <c r="E50" s="402"/>
      <c r="F50" s="402"/>
    </row>
    <row r="51" spans="3:6" ht="12.75">
      <c r="C51" s="402"/>
      <c r="D51" s="402"/>
      <c r="E51" s="402"/>
      <c r="F51" s="402"/>
    </row>
    <row r="52" spans="3:6" ht="12.75">
      <c r="C52" s="402"/>
      <c r="D52" s="402"/>
      <c r="E52" s="402"/>
      <c r="F52" s="402"/>
    </row>
    <row r="53" spans="3:6" ht="12.75">
      <c r="C53" s="403" t="s">
        <v>380</v>
      </c>
      <c r="D53" s="402"/>
      <c r="E53" s="402"/>
      <c r="F53" s="402"/>
    </row>
  </sheetData>
  <sheetProtection password="D2CC" sheet="1" objects="1" scenarios="1" selectLockedCells="1"/>
  <mergeCells count="3">
    <mergeCell ref="C26:F26"/>
    <mergeCell ref="D46:F46"/>
    <mergeCell ref="D47:F4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29"/>
  <sheetViews>
    <sheetView zoomScaleSheetLayoutView="100" zoomScalePageLayoutView="0" workbookViewId="0" topLeftCell="A1">
      <selection activeCell="F14" sqref="F14"/>
    </sheetView>
  </sheetViews>
  <sheetFormatPr defaultColWidth="9.140625" defaultRowHeight="12.75"/>
  <cols>
    <col min="1" max="1" width="5.140625" style="0" customWidth="1"/>
    <col min="2" max="2" width="47.421875" style="0" customWidth="1"/>
    <col min="3" max="3" width="8.28125" style="0" customWidth="1"/>
    <col min="4" max="4" width="6.8515625" style="0" customWidth="1"/>
    <col min="5" max="5" width="8.140625" style="0" customWidth="1"/>
    <col min="6" max="6" width="12.57421875" style="0" customWidth="1"/>
  </cols>
  <sheetData>
    <row r="1" spans="1:6" s="17" customFormat="1" ht="36">
      <c r="A1" s="15"/>
      <c r="B1" s="3" t="s">
        <v>19</v>
      </c>
      <c r="C1" s="4"/>
      <c r="D1" s="4"/>
      <c r="E1" s="4"/>
      <c r="F1" s="4"/>
    </row>
    <row r="2" spans="1:6" s="17" customFormat="1" ht="14.25" customHeight="1">
      <c r="A2" s="15"/>
      <c r="B2" s="3"/>
      <c r="C2" s="4"/>
      <c r="D2" s="4"/>
      <c r="E2" s="4"/>
      <c r="F2" s="4"/>
    </row>
    <row r="3" spans="1:6" s="17" customFormat="1" ht="180" customHeight="1">
      <c r="A3" s="487" t="s">
        <v>227</v>
      </c>
      <c r="B3" s="487"/>
      <c r="C3" s="487"/>
      <c r="D3" s="487"/>
      <c r="E3" s="487"/>
      <c r="F3" s="3"/>
    </row>
    <row r="4" spans="1:6" s="17" customFormat="1" ht="12.75" customHeight="1">
      <c r="A4" s="15"/>
      <c r="B4" s="4" t="s">
        <v>39</v>
      </c>
      <c r="C4" s="4"/>
      <c r="D4" s="4"/>
      <c r="E4" s="4"/>
      <c r="F4" s="4"/>
    </row>
    <row r="5" spans="1:6" ht="103.5" customHeight="1">
      <c r="A5" s="487" t="s">
        <v>38</v>
      </c>
      <c r="B5" s="487"/>
      <c r="C5" s="487"/>
      <c r="D5" s="487"/>
      <c r="E5" s="487"/>
      <c r="F5" s="6"/>
    </row>
    <row r="6" spans="1:6" ht="12.75" customHeight="1">
      <c r="A6" s="4"/>
      <c r="B6" s="4"/>
      <c r="C6" s="4"/>
      <c r="D6" s="4"/>
      <c r="E6" s="4"/>
      <c r="F6" s="4"/>
    </row>
    <row r="7" spans="1:6" ht="27" customHeight="1">
      <c r="A7" s="15"/>
      <c r="B7" s="4"/>
      <c r="C7" s="65" t="s">
        <v>542</v>
      </c>
      <c r="D7" s="65" t="s">
        <v>469</v>
      </c>
      <c r="E7" s="65" t="s">
        <v>762</v>
      </c>
      <c r="F7" s="65" t="s">
        <v>543</v>
      </c>
    </row>
    <row r="8" spans="1:6" ht="12.75" customHeight="1">
      <c r="A8" s="15" t="s">
        <v>20</v>
      </c>
      <c r="B8" s="4" t="s">
        <v>9</v>
      </c>
      <c r="C8" s="4"/>
      <c r="D8" s="4"/>
      <c r="E8" s="4"/>
      <c r="F8" s="4"/>
    </row>
    <row r="9" spans="1:6" ht="52.5" customHeight="1">
      <c r="A9" s="15"/>
      <c r="B9" s="4" t="s">
        <v>229</v>
      </c>
      <c r="C9" s="4"/>
      <c r="D9" s="4"/>
      <c r="E9" s="114"/>
      <c r="F9" s="114"/>
    </row>
    <row r="10" spans="1:6" s="17" customFormat="1" ht="12.75" customHeight="1">
      <c r="A10" s="15"/>
      <c r="B10" s="4"/>
      <c r="C10" s="4" t="s">
        <v>5</v>
      </c>
      <c r="D10" s="4">
        <v>81</v>
      </c>
      <c r="E10" s="115"/>
      <c r="F10" s="115">
        <f>+E10*D10</f>
        <v>0</v>
      </c>
    </row>
    <row r="11" spans="1:6" ht="12.75" customHeight="1">
      <c r="A11" s="33"/>
      <c r="B11" s="36"/>
      <c r="C11" s="34"/>
      <c r="D11" s="34"/>
      <c r="E11" s="352"/>
      <c r="F11" s="352"/>
    </row>
    <row r="12" spans="1:6" ht="12.75" customHeight="1">
      <c r="A12" s="33"/>
      <c r="B12" s="52"/>
      <c r="C12" s="55"/>
      <c r="D12" s="55"/>
      <c r="E12" s="352"/>
      <c r="F12" s="352"/>
    </row>
    <row r="13" spans="1:6" ht="12.75" customHeight="1">
      <c r="A13" s="15" t="s">
        <v>21</v>
      </c>
      <c r="B13" s="4" t="s">
        <v>2</v>
      </c>
      <c r="C13" s="4"/>
      <c r="D13" s="4"/>
      <c r="E13" s="115"/>
      <c r="F13" s="115"/>
    </row>
    <row r="14" spans="1:6" ht="66" customHeight="1">
      <c r="A14" s="15"/>
      <c r="B14" s="4" t="s">
        <v>349</v>
      </c>
      <c r="C14" s="4"/>
      <c r="D14" s="4"/>
      <c r="E14" s="115"/>
      <c r="F14" s="115"/>
    </row>
    <row r="15" spans="1:6" s="17" customFormat="1" ht="12.75" customHeight="1">
      <c r="A15" s="15"/>
      <c r="B15" s="4"/>
      <c r="C15" s="4" t="s">
        <v>5</v>
      </c>
      <c r="D15" s="4">
        <v>62</v>
      </c>
      <c r="E15" s="115"/>
      <c r="F15" s="115">
        <f>+E15*D15</f>
        <v>0</v>
      </c>
    </row>
    <row r="16" spans="1:6" ht="12.75" customHeight="1">
      <c r="A16" s="33"/>
      <c r="B16" s="52"/>
      <c r="C16" s="55"/>
      <c r="D16" s="55"/>
      <c r="E16" s="352"/>
      <c r="F16" s="352"/>
    </row>
    <row r="17" spans="1:6" ht="12.75" customHeight="1">
      <c r="A17" s="33"/>
      <c r="B17" s="52" t="s">
        <v>348</v>
      </c>
      <c r="C17" s="55"/>
      <c r="D17" s="55"/>
      <c r="E17" s="352"/>
      <c r="F17" s="352"/>
    </row>
    <row r="18" spans="1:6" ht="12.75" customHeight="1">
      <c r="A18" s="15" t="s">
        <v>22</v>
      </c>
      <c r="B18" s="4" t="s">
        <v>3</v>
      </c>
      <c r="C18" s="4"/>
      <c r="D18" s="4"/>
      <c r="E18" s="115"/>
      <c r="F18" s="115"/>
    </row>
    <row r="19" spans="1:6" ht="117" customHeight="1">
      <c r="A19" s="15"/>
      <c r="B19" s="4" t="s">
        <v>350</v>
      </c>
      <c r="C19" s="4"/>
      <c r="D19" s="4"/>
      <c r="E19" s="115"/>
      <c r="F19" s="115"/>
    </row>
    <row r="20" spans="1:6" s="17" customFormat="1" ht="12.75" customHeight="1">
      <c r="A20" s="15"/>
      <c r="B20" s="4"/>
      <c r="C20" s="4" t="s">
        <v>5</v>
      </c>
      <c r="D20" s="4">
        <v>62</v>
      </c>
      <c r="E20" s="115"/>
      <c r="F20" s="115">
        <f>+E20*D20</f>
        <v>0</v>
      </c>
    </row>
    <row r="21" spans="1:6" s="17" customFormat="1" ht="12.75" customHeight="1">
      <c r="A21" s="15"/>
      <c r="B21" s="4"/>
      <c r="C21" s="4"/>
      <c r="D21" s="4"/>
      <c r="E21" s="115"/>
      <c r="F21" s="115"/>
    </row>
    <row r="22" spans="1:6" s="17" customFormat="1" ht="12.75" customHeight="1">
      <c r="A22" s="15"/>
      <c r="B22" s="4"/>
      <c r="C22" s="4"/>
      <c r="D22" s="4"/>
      <c r="E22" s="115"/>
      <c r="F22" s="115"/>
    </row>
    <row r="23" spans="1:6" ht="12.75" customHeight="1">
      <c r="A23" s="15" t="s">
        <v>23</v>
      </c>
      <c r="B23" s="4" t="s">
        <v>4</v>
      </c>
      <c r="C23" s="4"/>
      <c r="D23" s="4"/>
      <c r="E23" s="115"/>
      <c r="F23" s="115"/>
    </row>
    <row r="24" spans="1:6" ht="42.75" customHeight="1">
      <c r="A24" s="15"/>
      <c r="B24" s="4" t="s">
        <v>351</v>
      </c>
      <c r="C24" s="4"/>
      <c r="D24" s="4"/>
      <c r="E24" s="115"/>
      <c r="F24" s="115"/>
    </row>
    <row r="25" spans="1:6" s="17" customFormat="1" ht="12.75" customHeight="1">
      <c r="A25" s="15"/>
      <c r="B25" s="4"/>
      <c r="C25" s="4" t="s">
        <v>70</v>
      </c>
      <c r="D25" s="4">
        <v>33</v>
      </c>
      <c r="E25" s="115"/>
      <c r="F25" s="115">
        <f>+E25*D25</f>
        <v>0</v>
      </c>
    </row>
    <row r="26" spans="1:6" s="17" customFormat="1" ht="12.75" customHeight="1">
      <c r="A26" s="15"/>
      <c r="B26" s="4"/>
      <c r="C26" s="4"/>
      <c r="D26" s="4"/>
      <c r="E26" s="115"/>
      <c r="F26" s="115"/>
    </row>
    <row r="27" spans="1:6" ht="12.75" customHeight="1">
      <c r="A27" s="33"/>
      <c r="B27" s="36"/>
      <c r="C27" s="34"/>
      <c r="D27" s="34"/>
      <c r="E27" s="353"/>
      <c r="F27" s="353"/>
    </row>
    <row r="28" spans="1:6" ht="12.75" customHeight="1">
      <c r="A28" s="20"/>
      <c r="B28" s="21"/>
      <c r="C28" s="25"/>
      <c r="D28" s="25"/>
      <c r="E28" s="112"/>
      <c r="F28" s="112"/>
    </row>
    <row r="29" spans="1:6" s="17" customFormat="1" ht="12.75" customHeight="1">
      <c r="A29" s="15"/>
      <c r="B29" s="108" t="s">
        <v>374</v>
      </c>
      <c r="C29" s="109"/>
      <c r="D29" s="109"/>
      <c r="E29" s="405"/>
      <c r="F29" s="414">
        <f>SUM(F10:F28)</f>
        <v>0</v>
      </c>
    </row>
  </sheetData>
  <sheetProtection password="D2CC" sheet="1" objects="1" scenarios="1" selectLockedCells="1"/>
  <mergeCells count="2">
    <mergeCell ref="A3:E3"/>
    <mergeCell ref="A5:E5"/>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&amp;C&amp;P</oddFooter>
  </headerFooter>
  <rowBreaks count="1" manualBreakCount="1">
    <brk id="16" max="255" man="1"/>
  </rowBreaks>
</worksheet>
</file>

<file path=xl/worksheets/sheet11.xml><?xml version="1.0" encoding="utf-8"?>
<worksheet xmlns="http://schemas.openxmlformats.org/spreadsheetml/2006/main" xmlns:r="http://schemas.openxmlformats.org/officeDocument/2006/relationships">
  <dimension ref="A1:F45"/>
  <sheetViews>
    <sheetView zoomScaleSheetLayoutView="100" zoomScalePageLayoutView="0" workbookViewId="0" topLeftCell="A1">
      <selection activeCell="F29" sqref="F29"/>
    </sheetView>
  </sheetViews>
  <sheetFormatPr defaultColWidth="9.140625" defaultRowHeight="12.75"/>
  <cols>
    <col min="1" max="1" width="5.140625" style="0" customWidth="1"/>
    <col min="2" max="2" width="47.421875" style="0" customWidth="1"/>
    <col min="3" max="3" width="8.28125" style="0" customWidth="1"/>
    <col min="4" max="4" width="8.140625" style="0" customWidth="1"/>
    <col min="5" max="5" width="7.28125" style="0" customWidth="1"/>
    <col min="6" max="6" width="11.57421875" style="0" customWidth="1"/>
  </cols>
  <sheetData>
    <row r="1" spans="1:5" s="17" customFormat="1" ht="18">
      <c r="A1" s="15"/>
      <c r="B1" s="32" t="s">
        <v>14</v>
      </c>
      <c r="C1" s="18"/>
      <c r="D1" s="18"/>
      <c r="E1" s="18"/>
    </row>
    <row r="2" spans="1:6" ht="12.75" customHeight="1">
      <c r="A2" s="20"/>
      <c r="B2" s="27"/>
      <c r="C2" s="28"/>
      <c r="D2" s="28"/>
      <c r="E2" s="28"/>
      <c r="F2" s="7"/>
    </row>
    <row r="3" spans="1:6" ht="192" customHeight="1">
      <c r="A3" s="494" t="s">
        <v>222</v>
      </c>
      <c r="B3" s="494"/>
      <c r="C3" s="494"/>
      <c r="D3" s="494"/>
      <c r="E3" s="494"/>
      <c r="F3" s="7"/>
    </row>
    <row r="4" spans="1:6" ht="79.5" customHeight="1">
      <c r="A4" s="494" t="s">
        <v>224</v>
      </c>
      <c r="B4" s="494"/>
      <c r="C4" s="494"/>
      <c r="D4" s="494"/>
      <c r="E4" s="494"/>
      <c r="F4" s="7"/>
    </row>
    <row r="5" spans="1:6" ht="230.25" customHeight="1">
      <c r="A5" s="494" t="s">
        <v>225</v>
      </c>
      <c r="B5" s="494"/>
      <c r="C5" s="494"/>
      <c r="D5" s="494"/>
      <c r="E5" s="494"/>
      <c r="F5" s="7"/>
    </row>
    <row r="6" spans="1:6" ht="14.25" customHeight="1">
      <c r="A6" s="494" t="s">
        <v>223</v>
      </c>
      <c r="B6" s="494"/>
      <c r="C6" s="494"/>
      <c r="D6" s="494"/>
      <c r="E6" s="494"/>
      <c r="F6" s="7"/>
    </row>
    <row r="7" spans="1:6" ht="12.75" customHeight="1">
      <c r="A7" s="494" t="s">
        <v>40</v>
      </c>
      <c r="B7" s="494"/>
      <c r="C7" s="494"/>
      <c r="D7" s="494"/>
      <c r="E7" s="494"/>
      <c r="F7" s="7"/>
    </row>
    <row r="8" spans="1:6" ht="12.75" customHeight="1">
      <c r="A8" s="494" t="s">
        <v>41</v>
      </c>
      <c r="B8" s="494"/>
      <c r="C8" s="494"/>
      <c r="D8" s="494"/>
      <c r="E8" s="494"/>
      <c r="F8" s="7"/>
    </row>
    <row r="9" spans="1:6" ht="12.75" customHeight="1">
      <c r="A9" s="494" t="s">
        <v>42</v>
      </c>
      <c r="B9" s="494"/>
      <c r="C9" s="494"/>
      <c r="D9" s="494"/>
      <c r="E9" s="494"/>
      <c r="F9" s="7"/>
    </row>
    <row r="10" spans="1:6" ht="12.75" customHeight="1">
      <c r="A10" s="494" t="s">
        <v>43</v>
      </c>
      <c r="B10" s="494"/>
      <c r="C10" s="494"/>
      <c r="D10" s="494"/>
      <c r="E10" s="494"/>
      <c r="F10" s="7"/>
    </row>
    <row r="11" spans="1:6" ht="12.75" customHeight="1">
      <c r="A11" s="494" t="s">
        <v>44</v>
      </c>
      <c r="B11" s="494"/>
      <c r="C11" s="494"/>
      <c r="D11" s="494"/>
      <c r="E11" s="494"/>
      <c r="F11" s="7"/>
    </row>
    <row r="12" spans="1:6" ht="25.5" customHeight="1">
      <c r="A12" s="494" t="s">
        <v>45</v>
      </c>
      <c r="B12" s="494"/>
      <c r="C12" s="494"/>
      <c r="D12" s="494"/>
      <c r="E12" s="494"/>
      <c r="F12" s="7"/>
    </row>
    <row r="13" spans="1:6" ht="12.75" customHeight="1">
      <c r="A13" s="494" t="s">
        <v>46</v>
      </c>
      <c r="B13" s="494"/>
      <c r="C13" s="494"/>
      <c r="D13" s="494"/>
      <c r="E13" s="494"/>
      <c r="F13" s="7"/>
    </row>
    <row r="14" spans="1:6" ht="12.75" customHeight="1">
      <c r="A14" s="494" t="s">
        <v>47</v>
      </c>
      <c r="B14" s="494"/>
      <c r="C14" s="494"/>
      <c r="D14" s="494"/>
      <c r="E14" s="494"/>
      <c r="F14" s="7"/>
    </row>
    <row r="15" spans="1:6" ht="12.75" customHeight="1">
      <c r="A15" s="20"/>
      <c r="B15" s="27"/>
      <c r="C15" s="28"/>
      <c r="D15" s="28"/>
      <c r="E15" s="28"/>
      <c r="F15" s="7"/>
    </row>
    <row r="16" spans="1:6" ht="27.75" customHeight="1">
      <c r="A16" s="494" t="s">
        <v>156</v>
      </c>
      <c r="B16" s="494"/>
      <c r="C16" s="494"/>
      <c r="D16" s="494"/>
      <c r="E16" s="494"/>
      <c r="F16" s="7"/>
    </row>
    <row r="17" spans="1:6" ht="12.75" customHeight="1">
      <c r="A17" s="20"/>
      <c r="B17" s="27"/>
      <c r="C17" s="28"/>
      <c r="D17" s="28"/>
      <c r="E17" s="28"/>
      <c r="F17" s="7"/>
    </row>
    <row r="18" spans="1:5" s="17" customFormat="1" ht="12.75" customHeight="1">
      <c r="A18" s="15"/>
      <c r="B18" s="42" t="s">
        <v>48</v>
      </c>
      <c r="C18" s="18"/>
      <c r="D18" s="18"/>
      <c r="E18" s="18"/>
    </row>
    <row r="19" spans="1:6" ht="65.25" customHeight="1">
      <c r="A19" s="494" t="s">
        <v>158</v>
      </c>
      <c r="B19" s="494"/>
      <c r="C19" s="494"/>
      <c r="D19" s="494"/>
      <c r="E19" s="494"/>
      <c r="F19" s="7"/>
    </row>
    <row r="20" spans="1:6" ht="65.25" customHeight="1">
      <c r="A20" s="494" t="s">
        <v>157</v>
      </c>
      <c r="B20" s="494"/>
      <c r="C20" s="494"/>
      <c r="D20" s="494"/>
      <c r="E20" s="494"/>
      <c r="F20" s="7"/>
    </row>
    <row r="21" spans="1:6" ht="54.75" customHeight="1">
      <c r="A21" s="494" t="s">
        <v>765</v>
      </c>
      <c r="B21" s="494"/>
      <c r="C21" s="494"/>
      <c r="D21" s="494"/>
      <c r="E21" s="494"/>
      <c r="F21" s="7"/>
    </row>
    <row r="22" spans="1:6" ht="27.75" customHeight="1">
      <c r="A22" s="494" t="s">
        <v>49</v>
      </c>
      <c r="B22" s="494"/>
      <c r="C22" s="494"/>
      <c r="D22" s="494"/>
      <c r="E22" s="494"/>
      <c r="F22" s="7"/>
    </row>
    <row r="23" spans="1:5" s="17" customFormat="1" ht="12.75" customHeight="1">
      <c r="A23" s="15"/>
      <c r="B23" s="42" t="s">
        <v>50</v>
      </c>
      <c r="C23" s="18"/>
      <c r="D23" s="18"/>
      <c r="E23" s="18"/>
    </row>
    <row r="24" spans="1:6" ht="40.5" customHeight="1">
      <c r="A24" s="494" t="s">
        <v>51</v>
      </c>
      <c r="B24" s="494"/>
      <c r="C24" s="494"/>
      <c r="D24" s="494"/>
      <c r="E24" s="494"/>
      <c r="F24" s="7"/>
    </row>
    <row r="25" spans="1:6" ht="12.75" customHeight="1">
      <c r="A25" s="20"/>
      <c r="B25" s="27"/>
      <c r="C25" s="28"/>
      <c r="D25" s="28"/>
      <c r="E25" s="28"/>
      <c r="F25" s="7"/>
    </row>
    <row r="26" spans="1:6" ht="12.75" customHeight="1">
      <c r="A26" s="20"/>
      <c r="B26" s="27"/>
      <c r="C26" s="28"/>
      <c r="D26" s="28"/>
      <c r="E26" s="28"/>
      <c r="F26" s="7"/>
    </row>
    <row r="27" spans="1:6" s="39" customFormat="1" ht="27.75" customHeight="1">
      <c r="A27" s="33"/>
      <c r="B27" s="38"/>
      <c r="C27" s="65" t="s">
        <v>542</v>
      </c>
      <c r="D27" s="65" t="s">
        <v>469</v>
      </c>
      <c r="E27" s="65" t="s">
        <v>762</v>
      </c>
      <c r="F27" s="65" t="s">
        <v>543</v>
      </c>
    </row>
    <row r="28" spans="1:5" s="39" customFormat="1" ht="12.75" customHeight="1">
      <c r="A28" s="15" t="s">
        <v>20</v>
      </c>
      <c r="B28" s="18" t="s">
        <v>9</v>
      </c>
      <c r="C28" s="4"/>
      <c r="D28" s="4"/>
      <c r="E28" s="4"/>
    </row>
    <row r="29" spans="1:6" s="17" customFormat="1" ht="76.5">
      <c r="A29" s="15"/>
      <c r="B29" s="18" t="s">
        <v>226</v>
      </c>
      <c r="C29" s="4"/>
      <c r="D29" s="4"/>
      <c r="E29" s="115"/>
      <c r="F29" s="358"/>
    </row>
    <row r="30" spans="1:6" s="17" customFormat="1" ht="14.25" customHeight="1">
      <c r="A30" s="15"/>
      <c r="B30" s="18"/>
      <c r="C30" s="4" t="s">
        <v>5</v>
      </c>
      <c r="D30" s="4">
        <v>81</v>
      </c>
      <c r="E30" s="354"/>
      <c r="F30" s="418">
        <f>+D30*E30</f>
        <v>0</v>
      </c>
    </row>
    <row r="31" spans="1:6" s="17" customFormat="1" ht="14.25" customHeight="1">
      <c r="A31" s="15"/>
      <c r="B31" s="18"/>
      <c r="C31" s="4"/>
      <c r="D31" s="4"/>
      <c r="E31" s="354"/>
      <c r="F31" s="418"/>
    </row>
    <row r="32" spans="1:6" s="39" customFormat="1" ht="12.75" customHeight="1">
      <c r="A32" s="33"/>
      <c r="B32" s="38"/>
      <c r="C32" s="34"/>
      <c r="D32" s="34"/>
      <c r="E32" s="355"/>
      <c r="F32" s="419"/>
    </row>
    <row r="33" spans="1:6" s="39" customFormat="1" ht="12.75" customHeight="1">
      <c r="A33" s="15" t="s">
        <v>21</v>
      </c>
      <c r="B33" s="18" t="s">
        <v>2</v>
      </c>
      <c r="C33" s="4"/>
      <c r="D33" s="4"/>
      <c r="E33" s="354"/>
      <c r="F33" s="419"/>
    </row>
    <row r="34" spans="1:6" s="17" customFormat="1" ht="38.25">
      <c r="A34" s="15"/>
      <c r="B34" s="18" t="s">
        <v>354</v>
      </c>
      <c r="C34" s="4"/>
      <c r="D34" s="4"/>
      <c r="E34" s="354"/>
      <c r="F34" s="418"/>
    </row>
    <row r="35" spans="1:6" s="17" customFormat="1" ht="14.25" customHeight="1">
      <c r="A35" s="15"/>
      <c r="B35" s="18"/>
      <c r="C35" s="4" t="s">
        <v>5</v>
      </c>
      <c r="D35" s="4">
        <v>7.2</v>
      </c>
      <c r="E35" s="354"/>
      <c r="F35" s="418">
        <f>+D35*E35</f>
        <v>0</v>
      </c>
    </row>
    <row r="36" spans="1:6" s="39" customFormat="1" ht="12.75" customHeight="1">
      <c r="A36" s="15"/>
      <c r="B36" s="18"/>
      <c r="C36" s="4"/>
      <c r="D36" s="4"/>
      <c r="E36" s="354"/>
      <c r="F36" s="419"/>
    </row>
    <row r="37" spans="1:6" s="17" customFormat="1" ht="12.75" customHeight="1">
      <c r="A37" s="15" t="s">
        <v>22</v>
      </c>
      <c r="B37" s="18" t="s">
        <v>3</v>
      </c>
      <c r="C37" s="18"/>
      <c r="D37" s="18"/>
      <c r="E37" s="356"/>
      <c r="F37" s="418"/>
    </row>
    <row r="38" spans="1:6" s="17" customFormat="1" ht="54.75" customHeight="1">
      <c r="A38" s="15"/>
      <c r="B38" s="18" t="s">
        <v>228</v>
      </c>
      <c r="C38" s="18"/>
      <c r="D38" s="18"/>
      <c r="E38" s="356"/>
      <c r="F38" s="418"/>
    </row>
    <row r="39" spans="1:6" s="17" customFormat="1" ht="12.75" customHeight="1">
      <c r="A39" s="15"/>
      <c r="B39" s="18"/>
      <c r="C39" s="18" t="s">
        <v>5</v>
      </c>
      <c r="D39" s="18">
        <v>81</v>
      </c>
      <c r="E39" s="356"/>
      <c r="F39" s="418">
        <f>+D39*E39</f>
        <v>0</v>
      </c>
    </row>
    <row r="40" spans="1:6" s="39" customFormat="1" ht="12.75" customHeight="1">
      <c r="A40" s="33"/>
      <c r="B40" s="37"/>
      <c r="C40" s="38"/>
      <c r="D40" s="38"/>
      <c r="E40" s="357"/>
      <c r="F40" s="362"/>
    </row>
    <row r="41" spans="1:6" s="39" customFormat="1" ht="10.5" customHeight="1">
      <c r="A41" s="33"/>
      <c r="B41" s="37"/>
      <c r="C41" s="38"/>
      <c r="D41" s="38"/>
      <c r="E41" s="357"/>
      <c r="F41" s="362"/>
    </row>
    <row r="42" spans="1:6" ht="12.75" customHeight="1">
      <c r="A42" s="20"/>
      <c r="B42" s="27"/>
      <c r="C42" s="28"/>
      <c r="D42" s="28"/>
      <c r="E42" s="118"/>
      <c r="F42" s="420"/>
    </row>
    <row r="43" spans="1:6" ht="12.75" customHeight="1">
      <c r="A43" s="20"/>
      <c r="B43" s="27"/>
      <c r="C43" s="28"/>
      <c r="D43" s="28"/>
      <c r="E43" s="407"/>
      <c r="F43" s="385"/>
    </row>
    <row r="44" spans="1:6" s="17" customFormat="1" ht="12.75" customHeight="1">
      <c r="A44" s="15"/>
      <c r="B44" s="108" t="s">
        <v>375</v>
      </c>
      <c r="C44" s="109"/>
      <c r="D44" s="109"/>
      <c r="E44" s="405"/>
      <c r="F44" s="414">
        <f>SUM(F30:F43)</f>
        <v>0</v>
      </c>
    </row>
    <row r="45" spans="1:6" ht="12.75" customHeight="1">
      <c r="A45" s="20"/>
      <c r="B45" s="27"/>
      <c r="C45" s="28"/>
      <c r="D45" s="28"/>
      <c r="E45" s="28"/>
      <c r="F45" s="17"/>
    </row>
  </sheetData>
  <sheetProtection password="D2CC" sheet="1" objects="1" scenarios="1" selectLockedCells="1"/>
  <mergeCells count="18">
    <mergeCell ref="A3:E3"/>
    <mergeCell ref="A16:E16"/>
    <mergeCell ref="A19:E19"/>
    <mergeCell ref="A14:E14"/>
    <mergeCell ref="A13:E13"/>
    <mergeCell ref="A11:E11"/>
    <mergeCell ref="A6:E6"/>
    <mergeCell ref="A9:E9"/>
    <mergeCell ref="A8:E8"/>
    <mergeCell ref="A7:E7"/>
    <mergeCell ref="A4:E4"/>
    <mergeCell ref="A5:E5"/>
    <mergeCell ref="A10:E10"/>
    <mergeCell ref="A22:E22"/>
    <mergeCell ref="A24:E24"/>
    <mergeCell ref="A20:E20"/>
    <mergeCell ref="A12:E12"/>
    <mergeCell ref="A21:E21"/>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&amp;C&amp;P</oddFooter>
  </headerFooter>
  <rowBreaks count="1" manualBreakCount="1">
    <brk id="16" max="255" man="1"/>
  </rowBreaks>
</worksheet>
</file>

<file path=xl/worksheets/sheet12.xml><?xml version="1.0" encoding="utf-8"?>
<worksheet xmlns="http://schemas.openxmlformats.org/spreadsheetml/2006/main" xmlns:r="http://schemas.openxmlformats.org/officeDocument/2006/relationships">
  <dimension ref="A1:F47"/>
  <sheetViews>
    <sheetView zoomScaleSheetLayoutView="100" zoomScalePageLayoutView="0" workbookViewId="0" topLeftCell="A1">
      <selection activeCell="F39" sqref="F39"/>
    </sheetView>
  </sheetViews>
  <sheetFormatPr defaultColWidth="9.140625" defaultRowHeight="12.75"/>
  <cols>
    <col min="1" max="1" width="5.140625" style="0" customWidth="1"/>
    <col min="2" max="2" width="47.421875" style="0" customWidth="1"/>
    <col min="3" max="3" width="8.28125" style="0" customWidth="1"/>
    <col min="4" max="4" width="6.8515625" style="0" customWidth="1"/>
    <col min="5" max="5" width="7.28125" style="0" customWidth="1"/>
    <col min="6" max="6" width="11.7109375" style="0" customWidth="1"/>
  </cols>
  <sheetData>
    <row r="1" spans="1:5" s="17" customFormat="1" ht="18" customHeight="1">
      <c r="A1" s="15"/>
      <c r="B1" s="3" t="s">
        <v>53</v>
      </c>
      <c r="C1" s="4"/>
      <c r="D1" s="4"/>
      <c r="E1" s="3"/>
    </row>
    <row r="2" spans="1:5" ht="12.75" customHeight="1">
      <c r="A2" s="20"/>
      <c r="B2" s="43"/>
      <c r="C2" s="3"/>
      <c r="D2" s="3"/>
      <c r="E2" s="3"/>
    </row>
    <row r="3" spans="1:5" ht="12.75" customHeight="1">
      <c r="A3" s="20"/>
      <c r="B3" s="43"/>
      <c r="C3" s="3"/>
      <c r="D3" s="3"/>
      <c r="E3" s="3"/>
    </row>
    <row r="4" spans="1:5" ht="96" customHeight="1">
      <c r="A4" s="487" t="s">
        <v>221</v>
      </c>
      <c r="B4" s="487"/>
      <c r="C4" s="487"/>
      <c r="D4" s="487"/>
      <c r="E4" s="487"/>
    </row>
    <row r="5" spans="1:5" s="44" customFormat="1" ht="13.5" customHeight="1">
      <c r="A5" s="495" t="s">
        <v>54</v>
      </c>
      <c r="B5" s="495"/>
      <c r="C5" s="495"/>
      <c r="D5" s="495"/>
      <c r="E5" s="495"/>
    </row>
    <row r="6" spans="1:5" ht="67.5" customHeight="1">
      <c r="A6" s="487" t="s">
        <v>56</v>
      </c>
      <c r="B6" s="487"/>
      <c r="C6" s="487"/>
      <c r="D6" s="487"/>
      <c r="E6" s="487"/>
    </row>
    <row r="7" spans="1:5" s="44" customFormat="1" ht="13.5" customHeight="1">
      <c r="A7" s="495" t="s">
        <v>55</v>
      </c>
      <c r="B7" s="495"/>
      <c r="C7" s="495"/>
      <c r="D7" s="495"/>
      <c r="E7" s="495"/>
    </row>
    <row r="8" spans="1:5" ht="96" customHeight="1">
      <c r="A8" s="487" t="s">
        <v>57</v>
      </c>
      <c r="B8" s="487"/>
      <c r="C8" s="487"/>
      <c r="D8" s="487"/>
      <c r="E8" s="487"/>
    </row>
    <row r="9" spans="1:5" s="44" customFormat="1" ht="15" customHeight="1">
      <c r="A9" s="495" t="s">
        <v>58</v>
      </c>
      <c r="B9" s="495"/>
      <c r="C9" s="495"/>
      <c r="D9" s="495"/>
      <c r="E9" s="495"/>
    </row>
    <row r="10" spans="1:5" ht="30.75" customHeight="1">
      <c r="A10" s="487" t="s">
        <v>59</v>
      </c>
      <c r="B10" s="487"/>
      <c r="C10" s="487"/>
      <c r="D10" s="487"/>
      <c r="E10" s="487"/>
    </row>
    <row r="11" spans="1:5" s="44" customFormat="1" ht="14.25" customHeight="1">
      <c r="A11" s="495" t="s">
        <v>60</v>
      </c>
      <c r="B11" s="495"/>
      <c r="C11" s="495"/>
      <c r="D11" s="495"/>
      <c r="E11" s="495"/>
    </row>
    <row r="12" spans="1:5" ht="27.75" customHeight="1">
      <c r="A12" s="487" t="s">
        <v>124</v>
      </c>
      <c r="B12" s="487"/>
      <c r="C12" s="487"/>
      <c r="D12" s="487"/>
      <c r="E12" s="487"/>
    </row>
    <row r="13" spans="1:5" s="44" customFormat="1" ht="14.25" customHeight="1">
      <c r="A13" s="495" t="s">
        <v>61</v>
      </c>
      <c r="B13" s="495"/>
      <c r="C13" s="495"/>
      <c r="D13" s="495"/>
      <c r="E13" s="495"/>
    </row>
    <row r="14" spans="1:5" ht="64.5" customHeight="1">
      <c r="A14" s="487" t="s">
        <v>62</v>
      </c>
      <c r="B14" s="487"/>
      <c r="C14" s="487"/>
      <c r="D14" s="487"/>
      <c r="E14" s="487"/>
    </row>
    <row r="15" spans="1:5" ht="12.75" customHeight="1">
      <c r="A15" s="20"/>
      <c r="B15" s="43"/>
      <c r="C15" s="3"/>
      <c r="D15" s="3"/>
      <c r="E15" s="3"/>
    </row>
    <row r="16" spans="1:5" s="44" customFormat="1" ht="12.75">
      <c r="A16" s="496" t="s">
        <v>40</v>
      </c>
      <c r="B16" s="496"/>
      <c r="C16" s="496"/>
      <c r="D16" s="496"/>
      <c r="E16" s="496"/>
    </row>
    <row r="17" spans="1:5" s="44" customFormat="1" ht="12.75">
      <c r="A17" s="496" t="s">
        <v>63</v>
      </c>
      <c r="B17" s="496"/>
      <c r="C17" s="496"/>
      <c r="D17" s="496"/>
      <c r="E17" s="496"/>
    </row>
    <row r="18" spans="1:5" s="44" customFormat="1" ht="12.75">
      <c r="A18" s="496" t="s">
        <v>42</v>
      </c>
      <c r="B18" s="496"/>
      <c r="C18" s="496"/>
      <c r="D18" s="496"/>
      <c r="E18" s="496"/>
    </row>
    <row r="19" spans="1:5" s="44" customFormat="1" ht="12.75">
      <c r="A19" s="496" t="s">
        <v>64</v>
      </c>
      <c r="B19" s="496"/>
      <c r="C19" s="496"/>
      <c r="D19" s="496"/>
      <c r="E19" s="496"/>
    </row>
    <row r="20" spans="1:5" s="44" customFormat="1" ht="12.75">
      <c r="A20" s="496" t="s">
        <v>65</v>
      </c>
      <c r="B20" s="496"/>
      <c r="C20" s="496"/>
      <c r="D20" s="496"/>
      <c r="E20" s="496"/>
    </row>
    <row r="21" spans="1:5" s="44" customFormat="1" ht="12.75">
      <c r="A21" s="496" t="s">
        <v>66</v>
      </c>
      <c r="B21" s="496"/>
      <c r="C21" s="496"/>
      <c r="D21" s="496"/>
      <c r="E21" s="496"/>
    </row>
    <row r="22" spans="1:5" s="44" customFormat="1" ht="12.75">
      <c r="A22" s="496" t="s">
        <v>67</v>
      </c>
      <c r="B22" s="496"/>
      <c r="C22" s="496"/>
      <c r="D22" s="496"/>
      <c r="E22" s="496"/>
    </row>
    <row r="23" spans="1:5" s="44" customFormat="1" ht="12.75">
      <c r="A23" s="496" t="s">
        <v>47</v>
      </c>
      <c r="B23" s="496"/>
      <c r="C23" s="496"/>
      <c r="D23" s="496"/>
      <c r="E23" s="496"/>
    </row>
    <row r="24" spans="1:5" s="44" customFormat="1" ht="12.75">
      <c r="A24" s="404"/>
      <c r="B24" s="404"/>
      <c r="C24" s="404"/>
      <c r="D24" s="404"/>
      <c r="E24" s="404"/>
    </row>
    <row r="25" spans="1:6" ht="12.75">
      <c r="A25" s="22"/>
      <c r="B25" s="23"/>
      <c r="C25" s="24"/>
      <c r="D25" s="24"/>
      <c r="E25" s="24"/>
      <c r="F25" s="19"/>
    </row>
    <row r="26" spans="1:6" ht="30.75" customHeight="1">
      <c r="A26" s="22"/>
      <c r="B26" s="23"/>
      <c r="C26" s="65" t="s">
        <v>542</v>
      </c>
      <c r="D26" s="65" t="s">
        <v>469</v>
      </c>
      <c r="E26" s="65" t="s">
        <v>762</v>
      </c>
      <c r="F26" s="65" t="s">
        <v>543</v>
      </c>
    </row>
    <row r="27" spans="1:6" ht="12.75" customHeight="1">
      <c r="A27" s="15" t="s">
        <v>20</v>
      </c>
      <c r="B27" s="4" t="s">
        <v>9</v>
      </c>
      <c r="C27" s="30"/>
      <c r="D27" s="30"/>
      <c r="E27" s="24"/>
      <c r="F27" s="7"/>
    </row>
    <row r="28" spans="1:6" ht="131.25" customHeight="1">
      <c r="A28" s="31"/>
      <c r="B28" s="4" t="s">
        <v>162</v>
      </c>
      <c r="C28" s="29"/>
      <c r="D28" s="29"/>
      <c r="E28" s="421"/>
      <c r="F28" s="420"/>
    </row>
    <row r="29" spans="1:6" s="17" customFormat="1" ht="12.75">
      <c r="A29" s="40"/>
      <c r="B29" s="4" t="s">
        <v>159</v>
      </c>
      <c r="C29" s="29"/>
      <c r="D29" s="29"/>
      <c r="E29" s="358"/>
      <c r="F29" s="358"/>
    </row>
    <row r="30" spans="1:6" s="17" customFormat="1" ht="12.75">
      <c r="A30" s="40"/>
      <c r="B30" s="4" t="s">
        <v>68</v>
      </c>
      <c r="C30" s="4" t="s">
        <v>5</v>
      </c>
      <c r="D30" s="4">
        <v>84</v>
      </c>
      <c r="E30" s="358"/>
      <c r="F30" s="358">
        <f>+D30*E30</f>
        <v>0</v>
      </c>
    </row>
    <row r="31" spans="1:6" s="17" customFormat="1" ht="12.75">
      <c r="A31" s="40"/>
      <c r="B31" s="4" t="s">
        <v>69</v>
      </c>
      <c r="C31" s="4" t="s">
        <v>5</v>
      </c>
      <c r="D31" s="4">
        <v>33.5</v>
      </c>
      <c r="E31" s="358"/>
      <c r="F31" s="358">
        <f>+D31*E31</f>
        <v>0</v>
      </c>
    </row>
    <row r="32" spans="1:6" ht="12.75">
      <c r="A32" s="10"/>
      <c r="B32" s="2"/>
      <c r="C32" s="11"/>
      <c r="D32" s="9"/>
      <c r="E32" s="351"/>
      <c r="F32" s="351"/>
    </row>
    <row r="33" spans="1:6" ht="12.75">
      <c r="A33" s="10"/>
      <c r="B33" s="2"/>
      <c r="C33" s="11"/>
      <c r="D33" s="9"/>
      <c r="E33" s="351"/>
      <c r="F33" s="351"/>
    </row>
    <row r="34" spans="1:6" ht="12.75">
      <c r="A34" s="15" t="s">
        <v>21</v>
      </c>
      <c r="B34" s="4" t="s">
        <v>2</v>
      </c>
      <c r="C34" s="30"/>
      <c r="D34" s="30"/>
      <c r="E34" s="351"/>
      <c r="F34" s="351"/>
    </row>
    <row r="35" spans="1:6" ht="131.25" customHeight="1">
      <c r="A35" s="31"/>
      <c r="B35" s="4" t="s">
        <v>163</v>
      </c>
      <c r="C35" s="29"/>
      <c r="D35" s="29"/>
      <c r="E35" s="351"/>
      <c r="F35" s="351"/>
    </row>
    <row r="36" spans="1:6" s="17" customFormat="1" ht="12.75">
      <c r="A36" s="40"/>
      <c r="B36" s="4" t="s">
        <v>68</v>
      </c>
      <c r="C36" s="4" t="s">
        <v>5</v>
      </c>
      <c r="D36" s="4">
        <v>67</v>
      </c>
      <c r="E36" s="358"/>
      <c r="F36" s="358">
        <f>+D36*E36</f>
        <v>0</v>
      </c>
    </row>
    <row r="37" spans="1:6" s="17" customFormat="1" ht="12.75">
      <c r="A37" s="15"/>
      <c r="B37" s="4" t="s">
        <v>69</v>
      </c>
      <c r="C37" s="4" t="s">
        <v>5</v>
      </c>
      <c r="D37" s="4">
        <v>14</v>
      </c>
      <c r="E37" s="358"/>
      <c r="F37" s="358">
        <f>+D37*E37</f>
        <v>0</v>
      </c>
    </row>
    <row r="38" spans="1:6" ht="12.75">
      <c r="A38" s="10"/>
      <c r="B38" s="2"/>
      <c r="C38" s="11"/>
      <c r="D38" s="9"/>
      <c r="E38" s="351"/>
      <c r="F38" s="351"/>
    </row>
    <row r="39" spans="1:6" ht="12.75">
      <c r="A39" s="15" t="s">
        <v>22</v>
      </c>
      <c r="B39" s="4" t="s">
        <v>3</v>
      </c>
      <c r="C39" s="30"/>
      <c r="D39" s="30"/>
      <c r="E39" s="351"/>
      <c r="F39" s="351"/>
    </row>
    <row r="40" spans="1:6" ht="179.25" customHeight="1">
      <c r="A40" s="31"/>
      <c r="B40" s="4" t="s">
        <v>164</v>
      </c>
      <c r="C40" s="29"/>
      <c r="D40" s="29"/>
      <c r="E40" s="351"/>
      <c r="F40" s="351"/>
    </row>
    <row r="41" spans="1:6" ht="12" customHeight="1">
      <c r="A41" s="31"/>
      <c r="B41" s="4" t="s">
        <v>165</v>
      </c>
      <c r="C41" s="29"/>
      <c r="D41" s="29"/>
      <c r="E41" s="351"/>
      <c r="F41" s="351"/>
    </row>
    <row r="42" spans="1:6" s="17" customFormat="1" ht="12.75">
      <c r="A42" s="15"/>
      <c r="B42" s="4" t="s">
        <v>69</v>
      </c>
      <c r="C42" s="4" t="s">
        <v>5</v>
      </c>
      <c r="D42" s="4">
        <v>8.5</v>
      </c>
      <c r="E42" s="358"/>
      <c r="F42" s="358">
        <f>+D42*E42</f>
        <v>0</v>
      </c>
    </row>
    <row r="43" spans="1:6" ht="12" customHeight="1">
      <c r="A43" s="31"/>
      <c r="B43" s="4" t="s">
        <v>166</v>
      </c>
      <c r="C43" s="29"/>
      <c r="D43" s="29"/>
      <c r="E43" s="351"/>
      <c r="F43" s="351"/>
    </row>
    <row r="44" spans="1:6" s="17" customFormat="1" ht="12.75">
      <c r="A44" s="15"/>
      <c r="B44" s="4" t="s">
        <v>69</v>
      </c>
      <c r="C44" s="4" t="s">
        <v>5</v>
      </c>
      <c r="D44" s="4">
        <v>18</v>
      </c>
      <c r="E44" s="358"/>
      <c r="F44" s="358">
        <f>+D44*E44</f>
        <v>0</v>
      </c>
    </row>
    <row r="45" spans="1:6" ht="12.75">
      <c r="A45" s="10"/>
      <c r="B45" s="2"/>
      <c r="C45" s="11"/>
      <c r="D45" s="9"/>
      <c r="E45" s="351"/>
      <c r="F45" s="351"/>
    </row>
    <row r="46" spans="5:6" ht="12.75">
      <c r="E46" s="402"/>
      <c r="F46" s="402"/>
    </row>
    <row r="47" spans="1:6" s="17" customFormat="1" ht="12.75" customHeight="1">
      <c r="A47" s="15"/>
      <c r="B47" s="108" t="s">
        <v>376</v>
      </c>
      <c r="C47" s="109"/>
      <c r="D47" s="109"/>
      <c r="E47" s="405"/>
      <c r="F47" s="414">
        <f>SUM(F28:F46)</f>
        <v>0</v>
      </c>
    </row>
  </sheetData>
  <sheetProtection password="D2CC" sheet="1" objects="1" scenarios="1" selectLockedCells="1"/>
  <mergeCells count="19">
    <mergeCell ref="A23:E23"/>
    <mergeCell ref="A17:E17"/>
    <mergeCell ref="A18:E18"/>
    <mergeCell ref="A19:E19"/>
    <mergeCell ref="A20:E20"/>
    <mergeCell ref="A21:E21"/>
    <mergeCell ref="A22:E22"/>
    <mergeCell ref="A10:E10"/>
    <mergeCell ref="A11:E11"/>
    <mergeCell ref="A12:E12"/>
    <mergeCell ref="A13:E13"/>
    <mergeCell ref="A14:E14"/>
    <mergeCell ref="A16:E16"/>
    <mergeCell ref="A4:E4"/>
    <mergeCell ref="A5:E5"/>
    <mergeCell ref="A6:E6"/>
    <mergeCell ref="A7:E7"/>
    <mergeCell ref="A8:E8"/>
    <mergeCell ref="A9:E9"/>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&amp;C&amp;P</oddFooter>
  </headerFooter>
  <rowBreaks count="1" manualBreakCount="1">
    <brk id="25" max="255" man="1"/>
  </rowBreaks>
</worksheet>
</file>

<file path=xl/worksheets/sheet13.xml><?xml version="1.0" encoding="utf-8"?>
<worksheet xmlns="http://schemas.openxmlformats.org/spreadsheetml/2006/main" xmlns:r="http://schemas.openxmlformats.org/officeDocument/2006/relationships">
  <dimension ref="A1:F20"/>
  <sheetViews>
    <sheetView zoomScaleSheetLayoutView="100" zoomScalePageLayoutView="0" workbookViewId="0" topLeftCell="A1">
      <selection activeCell="E17" sqref="E17"/>
    </sheetView>
  </sheetViews>
  <sheetFormatPr defaultColWidth="9.140625" defaultRowHeight="12.75"/>
  <cols>
    <col min="1" max="1" width="5.140625" style="0" customWidth="1"/>
    <col min="2" max="2" width="47.421875" style="0" customWidth="1"/>
    <col min="3" max="3" width="8.28125" style="0" customWidth="1"/>
    <col min="4" max="5" width="8.140625" style="0" customWidth="1"/>
    <col min="6" max="6" width="9.421875" style="0" customWidth="1"/>
  </cols>
  <sheetData>
    <row r="1" spans="1:6" s="17" customFormat="1" ht="18" customHeight="1">
      <c r="A1" s="15"/>
      <c r="B1" s="3" t="s">
        <v>74</v>
      </c>
      <c r="C1" s="4"/>
      <c r="D1" s="4"/>
      <c r="E1" s="4"/>
      <c r="F1" s="4"/>
    </row>
    <row r="2" spans="1:6" ht="12.75">
      <c r="A2" s="15"/>
      <c r="B2" s="2"/>
      <c r="C2" s="45"/>
      <c r="D2" s="46"/>
      <c r="E2" s="46"/>
      <c r="F2" s="46"/>
    </row>
    <row r="3" spans="1:6" ht="12.75">
      <c r="A3" s="15"/>
      <c r="B3" s="2"/>
      <c r="C3" s="45"/>
      <c r="D3" s="46"/>
      <c r="E3" s="46"/>
      <c r="F3" s="46"/>
    </row>
    <row r="4" spans="1:4" ht="64.5" customHeight="1">
      <c r="A4" s="487" t="s">
        <v>246</v>
      </c>
      <c r="B4" s="487"/>
      <c r="C4" s="487"/>
      <c r="D4" s="487"/>
    </row>
    <row r="5" spans="1:4" ht="39.75" customHeight="1">
      <c r="A5" s="487" t="s">
        <v>247</v>
      </c>
      <c r="B5" s="487"/>
      <c r="C5" s="487"/>
      <c r="D5" s="487"/>
    </row>
    <row r="6" spans="1:4" ht="78" customHeight="1">
      <c r="A6" s="487" t="s">
        <v>248</v>
      </c>
      <c r="B6" s="487"/>
      <c r="C6" s="487"/>
      <c r="D6" s="487"/>
    </row>
    <row r="7" spans="1:4" ht="41.25" customHeight="1">
      <c r="A7" s="497" t="s">
        <v>249</v>
      </c>
      <c r="B7" s="497"/>
      <c r="C7" s="497"/>
      <c r="D7" s="497"/>
    </row>
    <row r="8" spans="1:4" ht="103.5" customHeight="1">
      <c r="A8" s="487" t="s">
        <v>250</v>
      </c>
      <c r="B8" s="487"/>
      <c r="C8" s="487"/>
      <c r="D8" s="487"/>
    </row>
    <row r="9" spans="1:4" ht="27.75" customHeight="1">
      <c r="A9" s="487" t="s">
        <v>251</v>
      </c>
      <c r="B9" s="487"/>
      <c r="C9" s="487"/>
      <c r="D9" s="487"/>
    </row>
    <row r="10" spans="1:6" ht="12.75">
      <c r="A10" s="15"/>
      <c r="B10" s="4" t="s">
        <v>252</v>
      </c>
      <c r="C10" s="45"/>
      <c r="D10" s="46"/>
      <c r="E10" s="46"/>
      <c r="F10" s="46"/>
    </row>
    <row r="11" spans="1:6" ht="127.5">
      <c r="A11" s="15"/>
      <c r="B11" s="4" t="s">
        <v>253</v>
      </c>
      <c r="C11" s="45"/>
      <c r="D11" s="46"/>
      <c r="E11" s="46"/>
      <c r="F11" s="46"/>
    </row>
    <row r="12" spans="1:6" ht="144.75" customHeight="1">
      <c r="A12" s="15"/>
      <c r="B12" s="4" t="s">
        <v>254</v>
      </c>
      <c r="C12" s="45"/>
      <c r="D12" s="46"/>
      <c r="E12" s="46"/>
      <c r="F12" s="46"/>
    </row>
    <row r="13" spans="1:6" ht="12.75">
      <c r="A13" s="15"/>
      <c r="B13" s="2"/>
      <c r="C13" s="45"/>
      <c r="D13" s="46"/>
      <c r="E13" s="46"/>
      <c r="F13" s="46"/>
    </row>
    <row r="14" spans="1:6" ht="25.5">
      <c r="A14" s="15"/>
      <c r="B14" s="2"/>
      <c r="C14" s="65" t="s">
        <v>542</v>
      </c>
      <c r="D14" s="65" t="s">
        <v>469</v>
      </c>
      <c r="E14" s="65" t="s">
        <v>762</v>
      </c>
      <c r="F14" s="65" t="s">
        <v>543</v>
      </c>
    </row>
    <row r="15" spans="1:6" ht="12.75">
      <c r="A15" s="15" t="s">
        <v>20</v>
      </c>
      <c r="B15" s="4" t="s">
        <v>9</v>
      </c>
      <c r="C15" s="30"/>
      <c r="D15" s="30"/>
      <c r="E15" s="400"/>
      <c r="F15" s="30"/>
    </row>
    <row r="16" spans="1:6" ht="67.5" customHeight="1">
      <c r="A16" s="31"/>
      <c r="B16" s="4" t="s">
        <v>256</v>
      </c>
      <c r="C16" s="29"/>
      <c r="D16" s="29"/>
      <c r="E16" s="401"/>
      <c r="F16" s="401"/>
    </row>
    <row r="17" spans="1:6" ht="12.75">
      <c r="A17" s="15"/>
      <c r="B17" s="4"/>
      <c r="C17" s="4" t="s">
        <v>5</v>
      </c>
      <c r="D17" s="4">
        <v>3</v>
      </c>
      <c r="E17" s="115"/>
      <c r="F17" s="115">
        <f>+D17*E17</f>
        <v>0</v>
      </c>
    </row>
    <row r="18" spans="1:6" ht="12.75">
      <c r="A18" s="10"/>
      <c r="B18" s="2"/>
      <c r="C18" s="11"/>
      <c r="D18" s="9"/>
      <c r="E18" s="422"/>
      <c r="F18" s="422"/>
    </row>
    <row r="19" spans="5:6" ht="12.75">
      <c r="E19" s="351"/>
      <c r="F19" s="351"/>
    </row>
    <row r="20" spans="1:6" s="17" customFormat="1" ht="12.75" customHeight="1">
      <c r="A20" s="15"/>
      <c r="B20" s="108" t="s">
        <v>377</v>
      </c>
      <c r="C20" s="109"/>
      <c r="D20" s="109"/>
      <c r="E20" s="423"/>
      <c r="F20" s="414">
        <f>+F17</f>
        <v>0</v>
      </c>
    </row>
  </sheetData>
  <sheetProtection password="D2CC" sheet="1" objects="1" scenarios="1" selectLockedCells="1"/>
  <mergeCells count="6">
    <mergeCell ref="A9:D9"/>
    <mergeCell ref="A4:D4"/>
    <mergeCell ref="A5:D5"/>
    <mergeCell ref="A6:D6"/>
    <mergeCell ref="A7:D7"/>
    <mergeCell ref="A8:D8"/>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&amp;C&amp;P</oddFooter>
  </headerFooter>
  <rowBreaks count="1" manualBreakCount="1">
    <brk id="12" max="255" man="1"/>
  </rowBreaks>
</worksheet>
</file>

<file path=xl/worksheets/sheet14.xml><?xml version="1.0" encoding="utf-8"?>
<worksheet xmlns="http://schemas.openxmlformats.org/spreadsheetml/2006/main" xmlns:r="http://schemas.openxmlformats.org/officeDocument/2006/relationships">
  <dimension ref="A1:F77"/>
  <sheetViews>
    <sheetView zoomScaleSheetLayoutView="100" zoomScalePageLayoutView="0" workbookViewId="0" topLeftCell="A1">
      <selection activeCell="E42" sqref="E42"/>
    </sheetView>
  </sheetViews>
  <sheetFormatPr defaultColWidth="9.140625" defaultRowHeight="12.75"/>
  <cols>
    <col min="1" max="1" width="5.140625" style="0" customWidth="1"/>
    <col min="2" max="2" width="47.421875" style="0" customWidth="1"/>
    <col min="3" max="3" width="8.28125" style="0" customWidth="1"/>
    <col min="4" max="4" width="7.00390625" style="0" customWidth="1"/>
    <col min="5" max="5" width="8.140625" style="39" customWidth="1"/>
    <col min="6" max="6" width="13.00390625" style="39" customWidth="1"/>
  </cols>
  <sheetData>
    <row r="1" spans="1:6" s="17" customFormat="1" ht="18" customHeight="1">
      <c r="A1" s="15"/>
      <c r="B1" s="3" t="s">
        <v>73</v>
      </c>
      <c r="C1" s="4"/>
      <c r="D1" s="4"/>
      <c r="E1" s="55"/>
      <c r="F1" s="55"/>
    </row>
    <row r="2" spans="1:6" ht="12.75">
      <c r="A2" s="10"/>
      <c r="B2" s="2"/>
      <c r="C2" s="11"/>
      <c r="D2" s="9"/>
      <c r="E2" s="102"/>
      <c r="F2" s="102"/>
    </row>
    <row r="3" spans="1:6" ht="12.75">
      <c r="A3" s="10"/>
      <c r="B3" s="2"/>
      <c r="C3" s="11"/>
      <c r="D3" s="9"/>
      <c r="E3" s="102"/>
      <c r="F3" s="102"/>
    </row>
    <row r="4" spans="1:4" ht="40.5" customHeight="1">
      <c r="A4" s="487" t="s">
        <v>197</v>
      </c>
      <c r="B4" s="487"/>
      <c r="C4" s="487"/>
      <c r="D4" s="487"/>
    </row>
    <row r="5" spans="1:4" ht="39.75" customHeight="1">
      <c r="A5" s="487" t="s">
        <v>160</v>
      </c>
      <c r="B5" s="487"/>
      <c r="C5" s="487"/>
      <c r="D5" s="487"/>
    </row>
    <row r="6" spans="1:4" ht="206.25" customHeight="1">
      <c r="A6" s="487" t="s">
        <v>196</v>
      </c>
      <c r="B6" s="487"/>
      <c r="C6" s="487"/>
      <c r="D6" s="487"/>
    </row>
    <row r="7" spans="1:4" ht="55.5" customHeight="1">
      <c r="A7" s="487" t="s">
        <v>198</v>
      </c>
      <c r="B7" s="487"/>
      <c r="C7" s="487"/>
      <c r="D7" s="487"/>
    </row>
    <row r="8" spans="1:4" ht="12.75">
      <c r="A8" s="487" t="s">
        <v>75</v>
      </c>
      <c r="B8" s="487"/>
      <c r="C8" s="487"/>
      <c r="D8" s="487"/>
    </row>
    <row r="9" spans="1:6" ht="12.75">
      <c r="A9" s="10"/>
      <c r="B9" s="13" t="s">
        <v>74</v>
      </c>
      <c r="C9" s="11"/>
      <c r="D9" s="9"/>
      <c r="E9" s="102"/>
      <c r="F9" s="102"/>
    </row>
    <row r="10" spans="1:4" ht="42" customHeight="1">
      <c r="A10" s="487" t="s">
        <v>167</v>
      </c>
      <c r="B10" s="487"/>
      <c r="C10" s="487"/>
      <c r="D10" s="487"/>
    </row>
    <row r="11" spans="1:4" ht="90.75" customHeight="1">
      <c r="A11" s="487" t="s">
        <v>161</v>
      </c>
      <c r="B11" s="487"/>
      <c r="C11" s="487"/>
      <c r="D11" s="487"/>
    </row>
    <row r="12" spans="1:6" ht="154.5" customHeight="1">
      <c r="A12" s="487" t="s">
        <v>368</v>
      </c>
      <c r="B12" s="493"/>
      <c r="C12" s="493"/>
      <c r="D12" s="493"/>
      <c r="E12" s="493"/>
      <c r="F12" s="493"/>
    </row>
    <row r="13" spans="1:6" ht="12.75">
      <c r="A13" s="10"/>
      <c r="B13" s="2"/>
      <c r="C13" s="11"/>
      <c r="D13" s="9"/>
      <c r="E13" s="102"/>
      <c r="F13" s="102"/>
    </row>
    <row r="14" spans="1:6" ht="12.75">
      <c r="A14" s="10"/>
      <c r="B14" s="2"/>
      <c r="C14" s="11"/>
      <c r="D14" s="9"/>
      <c r="E14" s="102"/>
      <c r="F14" s="102"/>
    </row>
    <row r="15" spans="1:6" ht="25.5">
      <c r="A15" s="10"/>
      <c r="B15" s="2"/>
      <c r="C15" s="65" t="s">
        <v>542</v>
      </c>
      <c r="D15" s="65" t="s">
        <v>469</v>
      </c>
      <c r="E15" s="65" t="s">
        <v>762</v>
      </c>
      <c r="F15" s="65" t="s">
        <v>543</v>
      </c>
    </row>
    <row r="16" spans="1:6" ht="12.75">
      <c r="A16" s="15" t="s">
        <v>20</v>
      </c>
      <c r="B16" s="4" t="s">
        <v>9</v>
      </c>
      <c r="C16" s="30"/>
      <c r="D16" s="30"/>
      <c r="E16" s="103"/>
      <c r="F16" s="103"/>
    </row>
    <row r="17" spans="1:6" ht="105" customHeight="1">
      <c r="A17" s="31"/>
      <c r="B17" s="4" t="s">
        <v>168</v>
      </c>
      <c r="C17" s="29"/>
      <c r="D17" s="29"/>
      <c r="E17" s="361"/>
      <c r="F17" s="361"/>
    </row>
    <row r="18" spans="1:6" s="17" customFormat="1" ht="12.75">
      <c r="A18" s="15"/>
      <c r="B18" s="4"/>
      <c r="C18" s="4" t="s">
        <v>32</v>
      </c>
      <c r="D18" s="4">
        <v>1</v>
      </c>
      <c r="E18" s="115"/>
      <c r="F18" s="115">
        <f>+D18*E18</f>
        <v>0</v>
      </c>
    </row>
    <row r="19" spans="1:6" ht="12.75">
      <c r="A19" s="10"/>
      <c r="B19" s="2"/>
      <c r="C19" s="11"/>
      <c r="D19" s="9"/>
      <c r="E19" s="359"/>
      <c r="F19" s="359"/>
    </row>
    <row r="20" spans="1:6" ht="12.75">
      <c r="A20" s="10"/>
      <c r="B20" s="2"/>
      <c r="C20" s="11"/>
      <c r="D20" s="9"/>
      <c r="E20" s="359"/>
      <c r="F20" s="359"/>
    </row>
    <row r="21" spans="1:6" ht="12.75">
      <c r="A21" s="15" t="s">
        <v>21</v>
      </c>
      <c r="B21" s="4" t="s">
        <v>2</v>
      </c>
      <c r="C21" s="30"/>
      <c r="D21" s="30"/>
      <c r="E21" s="360"/>
      <c r="F21" s="360"/>
    </row>
    <row r="22" spans="1:6" ht="63.75">
      <c r="A22" s="31"/>
      <c r="B22" s="4" t="s">
        <v>169</v>
      </c>
      <c r="C22" s="29"/>
      <c r="D22" s="29"/>
      <c r="E22" s="361"/>
      <c r="F22" s="361"/>
    </row>
    <row r="23" spans="1:6" s="17" customFormat="1" ht="12.75">
      <c r="A23" s="15"/>
      <c r="B23" s="4"/>
      <c r="C23" s="4" t="s">
        <v>32</v>
      </c>
      <c r="D23" s="4">
        <v>1</v>
      </c>
      <c r="E23" s="115"/>
      <c r="F23" s="115">
        <f>+D23*E23</f>
        <v>0</v>
      </c>
    </row>
    <row r="24" spans="1:6" ht="12.75">
      <c r="A24" s="10"/>
      <c r="B24" s="2"/>
      <c r="C24" s="11"/>
      <c r="D24" s="9"/>
      <c r="E24" s="359"/>
      <c r="F24" s="359"/>
    </row>
    <row r="25" spans="1:6" ht="12.75">
      <c r="A25" s="10"/>
      <c r="B25" s="2"/>
      <c r="C25" s="11"/>
      <c r="D25" s="9"/>
      <c r="E25" s="359"/>
      <c r="F25" s="359"/>
    </row>
    <row r="26" spans="1:6" ht="12.75">
      <c r="A26" s="15" t="s">
        <v>22</v>
      </c>
      <c r="B26" s="4" t="s">
        <v>3</v>
      </c>
      <c r="C26" s="30"/>
      <c r="D26" s="30"/>
      <c r="E26" s="360"/>
      <c r="F26" s="360"/>
    </row>
    <row r="27" spans="1:6" ht="76.5">
      <c r="A27" s="31"/>
      <c r="B27" s="4" t="s">
        <v>170</v>
      </c>
      <c r="C27" s="29"/>
      <c r="D27" s="29"/>
      <c r="E27" s="361"/>
      <c r="F27" s="361"/>
    </row>
    <row r="28" spans="1:6" s="17" customFormat="1" ht="12.75">
      <c r="A28" s="15"/>
      <c r="B28" s="4"/>
      <c r="C28" s="4" t="s">
        <v>32</v>
      </c>
      <c r="D28" s="4">
        <v>1</v>
      </c>
      <c r="E28" s="115"/>
      <c r="F28" s="115">
        <f>+D28*E28</f>
        <v>0</v>
      </c>
    </row>
    <row r="29" spans="1:6" ht="12.75">
      <c r="A29" s="10"/>
      <c r="B29" s="2"/>
      <c r="C29" s="11"/>
      <c r="D29" s="9"/>
      <c r="E29" s="359"/>
      <c r="F29" s="359"/>
    </row>
    <row r="30" spans="1:6" ht="12.75">
      <c r="A30" s="10"/>
      <c r="B30" s="2"/>
      <c r="C30" s="11"/>
      <c r="D30" s="9"/>
      <c r="E30" s="359"/>
      <c r="F30" s="359"/>
    </row>
    <row r="31" spans="1:6" ht="12.75">
      <c r="A31" s="15" t="s">
        <v>23</v>
      </c>
      <c r="B31" s="4" t="s">
        <v>4</v>
      </c>
      <c r="C31" s="30"/>
      <c r="D31" s="30"/>
      <c r="E31" s="360"/>
      <c r="F31" s="360"/>
    </row>
    <row r="32" spans="1:6" ht="107.25" customHeight="1">
      <c r="A32" s="31"/>
      <c r="B32" s="4" t="s">
        <v>171</v>
      </c>
      <c r="C32" s="29"/>
      <c r="D32" s="29"/>
      <c r="E32" s="361"/>
      <c r="F32" s="361"/>
    </row>
    <row r="33" spans="1:6" s="17" customFormat="1" ht="12.75">
      <c r="A33" s="15"/>
      <c r="B33" s="4"/>
      <c r="C33" s="4" t="s">
        <v>32</v>
      </c>
      <c r="D33" s="4">
        <v>1</v>
      </c>
      <c r="E33" s="115"/>
      <c r="F33" s="115">
        <f>+D33*E33</f>
        <v>0</v>
      </c>
    </row>
    <row r="34" spans="1:6" ht="12.75">
      <c r="A34" s="10"/>
      <c r="B34" s="2"/>
      <c r="C34" s="11"/>
      <c r="D34" s="9"/>
      <c r="E34" s="359"/>
      <c r="F34" s="359"/>
    </row>
    <row r="35" spans="1:6" ht="12.75">
      <c r="A35" s="10"/>
      <c r="B35" s="2"/>
      <c r="C35" s="11"/>
      <c r="D35" s="9"/>
      <c r="E35" s="359"/>
      <c r="F35" s="359"/>
    </row>
    <row r="36" spans="1:6" ht="12.75">
      <c r="A36" s="15" t="s">
        <v>24</v>
      </c>
      <c r="B36" s="4" t="s">
        <v>6</v>
      </c>
      <c r="C36" s="30"/>
      <c r="D36" s="30"/>
      <c r="E36" s="360"/>
      <c r="F36" s="360"/>
    </row>
    <row r="37" spans="1:6" ht="78" customHeight="1">
      <c r="A37" s="31"/>
      <c r="B37" s="4" t="s">
        <v>172</v>
      </c>
      <c r="C37" s="29"/>
      <c r="D37" s="29"/>
      <c r="E37" s="361"/>
      <c r="F37" s="361"/>
    </row>
    <row r="38" spans="1:6" s="17" customFormat="1" ht="12.75">
      <c r="A38" s="15"/>
      <c r="B38" s="4"/>
      <c r="C38" s="4" t="s">
        <v>32</v>
      </c>
      <c r="D38" s="4">
        <v>1</v>
      </c>
      <c r="E38" s="115"/>
      <c r="F38" s="115">
        <f>+D38*E38</f>
        <v>0</v>
      </c>
    </row>
    <row r="39" spans="1:6" ht="12.75">
      <c r="A39" s="15"/>
      <c r="B39" s="4"/>
      <c r="C39" s="4"/>
      <c r="D39" s="4"/>
      <c r="E39" s="352"/>
      <c r="F39" s="352"/>
    </row>
    <row r="40" spans="1:6" ht="12.75">
      <c r="A40" s="15"/>
      <c r="B40" s="4"/>
      <c r="C40" s="4"/>
      <c r="D40" s="4"/>
      <c r="E40" s="352"/>
      <c r="F40" s="352"/>
    </row>
    <row r="41" spans="1:6" ht="12.75">
      <c r="A41" s="15" t="s">
        <v>25</v>
      </c>
      <c r="B41" s="4" t="s">
        <v>7</v>
      </c>
      <c r="C41" s="30"/>
      <c r="D41" s="30"/>
      <c r="E41" s="360"/>
      <c r="F41" s="360"/>
    </row>
    <row r="42" spans="1:6" ht="76.5">
      <c r="A42" s="31"/>
      <c r="B42" s="4" t="s">
        <v>173</v>
      </c>
      <c r="C42" s="29"/>
      <c r="D42" s="29"/>
      <c r="E42" s="361"/>
      <c r="F42" s="361"/>
    </row>
    <row r="43" spans="1:6" s="17" customFormat="1" ht="12.75">
      <c r="A43" s="15"/>
      <c r="B43" s="4"/>
      <c r="C43" s="4" t="s">
        <v>32</v>
      </c>
      <c r="D43" s="4">
        <v>1</v>
      </c>
      <c r="E43" s="115"/>
      <c r="F43" s="115">
        <f>+D43*E43</f>
        <v>0</v>
      </c>
    </row>
    <row r="44" spans="1:6" ht="12.75">
      <c r="A44" s="15"/>
      <c r="B44" s="4"/>
      <c r="C44" s="4"/>
      <c r="D44" s="4"/>
      <c r="E44" s="352"/>
      <c r="F44" s="352"/>
    </row>
    <row r="45" spans="1:6" ht="12.75">
      <c r="A45" s="15"/>
      <c r="B45" s="4"/>
      <c r="C45" s="4"/>
      <c r="D45" s="4"/>
      <c r="E45" s="352"/>
      <c r="F45" s="352"/>
    </row>
    <row r="46" spans="1:6" ht="12.75">
      <c r="A46" s="15" t="s">
        <v>26</v>
      </c>
      <c r="B46" s="4" t="s">
        <v>8</v>
      </c>
      <c r="C46" s="30"/>
      <c r="D46" s="30"/>
      <c r="E46" s="360"/>
      <c r="F46" s="360"/>
    </row>
    <row r="47" spans="1:6" ht="76.5">
      <c r="A47" s="31"/>
      <c r="B47" s="4" t="s">
        <v>174</v>
      </c>
      <c r="C47" s="29"/>
      <c r="D47" s="29"/>
      <c r="E47" s="361"/>
      <c r="F47" s="361"/>
    </row>
    <row r="48" spans="1:6" s="17" customFormat="1" ht="12.75">
      <c r="A48" s="15"/>
      <c r="B48" s="4"/>
      <c r="C48" s="4" t="s">
        <v>32</v>
      </c>
      <c r="D48" s="4">
        <v>1</v>
      </c>
      <c r="E48" s="115"/>
      <c r="F48" s="115">
        <f>+D48*E48</f>
        <v>0</v>
      </c>
    </row>
    <row r="49" spans="1:6" ht="12.75">
      <c r="A49" s="15"/>
      <c r="B49" s="4"/>
      <c r="C49" s="4"/>
      <c r="D49" s="4"/>
      <c r="E49" s="352"/>
      <c r="F49" s="352"/>
    </row>
    <row r="50" spans="1:6" ht="12.75">
      <c r="A50" s="15"/>
      <c r="B50" s="4"/>
      <c r="C50" s="4"/>
      <c r="D50" s="4"/>
      <c r="E50" s="352"/>
      <c r="F50" s="352"/>
    </row>
    <row r="51" spans="1:6" ht="12.75">
      <c r="A51" s="15" t="s">
        <v>28</v>
      </c>
      <c r="B51" s="4" t="s">
        <v>11</v>
      </c>
      <c r="C51" s="30"/>
      <c r="D51" s="30"/>
      <c r="E51" s="360"/>
      <c r="F51" s="360"/>
    </row>
    <row r="52" spans="1:6" ht="76.5">
      <c r="A52" s="31"/>
      <c r="B52" s="4" t="s">
        <v>175</v>
      </c>
      <c r="C52" s="29"/>
      <c r="D52" s="29"/>
      <c r="E52" s="361"/>
      <c r="F52" s="361"/>
    </row>
    <row r="53" spans="1:6" s="17" customFormat="1" ht="12.75">
      <c r="A53" s="15"/>
      <c r="B53" s="4"/>
      <c r="C53" s="4" t="s">
        <v>32</v>
      </c>
      <c r="D53" s="4">
        <v>1</v>
      </c>
      <c r="E53" s="115"/>
      <c r="F53" s="115">
        <f>+D53*E53</f>
        <v>0</v>
      </c>
    </row>
    <row r="54" spans="1:6" ht="12.75">
      <c r="A54" s="15"/>
      <c r="B54" s="4"/>
      <c r="C54" s="4"/>
      <c r="D54" s="4"/>
      <c r="E54" s="352"/>
      <c r="F54" s="352"/>
    </row>
    <row r="55" spans="1:6" ht="12.75">
      <c r="A55" s="10"/>
      <c r="B55" s="2"/>
      <c r="C55" s="11"/>
      <c r="D55" s="9"/>
      <c r="E55" s="359"/>
      <c r="F55" s="359"/>
    </row>
    <row r="56" spans="1:6" ht="12.75">
      <c r="A56" s="15" t="s">
        <v>27</v>
      </c>
      <c r="B56" s="4" t="s">
        <v>12</v>
      </c>
      <c r="C56" s="45"/>
      <c r="D56" s="46"/>
      <c r="E56" s="359"/>
      <c r="F56" s="359"/>
    </row>
    <row r="57" spans="1:6" ht="140.25">
      <c r="A57" s="15"/>
      <c r="B57" s="4" t="s">
        <v>176</v>
      </c>
      <c r="C57" s="45"/>
      <c r="D57" s="46"/>
      <c r="E57" s="359"/>
      <c r="F57" s="359"/>
    </row>
    <row r="58" spans="1:6" s="17" customFormat="1" ht="12.75">
      <c r="A58" s="15"/>
      <c r="B58" s="4"/>
      <c r="C58" s="4" t="s">
        <v>76</v>
      </c>
      <c r="D58" s="4">
        <v>1</v>
      </c>
      <c r="E58" s="115"/>
      <c r="F58" s="115">
        <f>+D58*E58</f>
        <v>0</v>
      </c>
    </row>
    <row r="59" spans="1:6" s="17" customFormat="1" ht="12.75">
      <c r="A59" s="15"/>
      <c r="B59" s="4"/>
      <c r="C59" s="4" t="s">
        <v>77</v>
      </c>
      <c r="D59" s="4">
        <v>1</v>
      </c>
      <c r="E59" s="115"/>
      <c r="F59" s="115">
        <f>+D59*E59</f>
        <v>0</v>
      </c>
    </row>
    <row r="60" spans="1:6" ht="12.75">
      <c r="A60" s="15"/>
      <c r="B60" s="4"/>
      <c r="C60" s="45"/>
      <c r="D60" s="46"/>
      <c r="E60" s="359"/>
      <c r="F60" s="359"/>
    </row>
    <row r="61" spans="1:6" ht="12.75">
      <c r="A61" s="10"/>
      <c r="B61" s="2"/>
      <c r="C61" s="11"/>
      <c r="D61" s="9"/>
      <c r="E61" s="359"/>
      <c r="F61" s="359"/>
    </row>
    <row r="62" spans="1:6" ht="12.75">
      <c r="A62" s="15" t="s">
        <v>29</v>
      </c>
      <c r="B62" s="4" t="s">
        <v>13</v>
      </c>
      <c r="C62" s="45"/>
      <c r="D62" s="46"/>
      <c r="E62" s="359"/>
      <c r="F62" s="359"/>
    </row>
    <row r="63" spans="1:6" ht="25.5">
      <c r="A63" s="15"/>
      <c r="B63" s="4" t="s">
        <v>177</v>
      </c>
      <c r="C63" s="45"/>
      <c r="D63" s="46"/>
      <c r="E63" s="359"/>
      <c r="F63" s="359"/>
    </row>
    <row r="64" spans="1:6" s="17" customFormat="1" ht="12.75">
      <c r="A64" s="15"/>
      <c r="B64" s="4"/>
      <c r="C64" s="4" t="s">
        <v>76</v>
      </c>
      <c r="D64" s="4">
        <v>1</v>
      </c>
      <c r="E64" s="115"/>
      <c r="F64" s="115">
        <f>+D64*E64</f>
        <v>0</v>
      </c>
    </row>
    <row r="65" spans="1:6" ht="12.75">
      <c r="A65" s="10"/>
      <c r="B65" s="2"/>
      <c r="C65" s="11"/>
      <c r="D65" s="9"/>
      <c r="E65" s="359"/>
      <c r="F65" s="359"/>
    </row>
    <row r="66" spans="1:6" ht="12.75">
      <c r="A66" s="10"/>
      <c r="B66" s="2"/>
      <c r="C66" s="11"/>
      <c r="D66" s="9"/>
      <c r="E66" s="359"/>
      <c r="F66" s="359"/>
    </row>
    <row r="67" spans="1:6" ht="12.75">
      <c r="A67" s="15" t="s">
        <v>30</v>
      </c>
      <c r="B67" s="4" t="s">
        <v>31</v>
      </c>
      <c r="C67" s="45"/>
      <c r="D67" s="46"/>
      <c r="E67" s="359"/>
      <c r="F67" s="359"/>
    </row>
    <row r="68" spans="1:6" ht="92.25" customHeight="1">
      <c r="A68" s="15"/>
      <c r="B68" s="4" t="s">
        <v>178</v>
      </c>
      <c r="C68" s="45"/>
      <c r="D68" s="46"/>
      <c r="E68" s="359"/>
      <c r="F68" s="359"/>
    </row>
    <row r="69" spans="1:6" s="17" customFormat="1" ht="12.75">
      <c r="A69" s="15"/>
      <c r="B69" s="4"/>
      <c r="C69" s="4" t="s">
        <v>179</v>
      </c>
      <c r="D69" s="4">
        <v>1</v>
      </c>
      <c r="E69" s="115"/>
      <c r="F69" s="115">
        <f>+D69*E69</f>
        <v>0</v>
      </c>
    </row>
    <row r="70" spans="1:6" ht="12.75">
      <c r="A70" s="10"/>
      <c r="B70" s="2"/>
      <c r="C70" s="11"/>
      <c r="D70" s="9"/>
      <c r="E70" s="359"/>
      <c r="F70" s="359"/>
    </row>
    <row r="71" spans="1:6" ht="12.75">
      <c r="A71" s="10"/>
      <c r="B71" s="2"/>
      <c r="C71" s="11"/>
      <c r="D71" s="9"/>
      <c r="E71" s="359"/>
      <c r="F71" s="359"/>
    </row>
    <row r="72" spans="1:6" ht="12.75">
      <c r="A72" s="15" t="s">
        <v>72</v>
      </c>
      <c r="B72" s="4" t="s">
        <v>71</v>
      </c>
      <c r="C72" s="45"/>
      <c r="D72" s="46"/>
      <c r="E72" s="359"/>
      <c r="F72" s="359"/>
    </row>
    <row r="73" spans="1:6" ht="92.25" customHeight="1">
      <c r="A73" s="15"/>
      <c r="B73" s="4" t="s">
        <v>180</v>
      </c>
      <c r="C73" s="45"/>
      <c r="D73" s="46"/>
      <c r="E73" s="359"/>
      <c r="F73" s="359"/>
    </row>
    <row r="74" spans="1:6" s="17" customFormat="1" ht="12.75">
      <c r="A74" s="15"/>
      <c r="B74" s="4"/>
      <c r="C74" s="4" t="s">
        <v>179</v>
      </c>
      <c r="D74" s="4">
        <v>1</v>
      </c>
      <c r="E74" s="115"/>
      <c r="F74" s="115">
        <f>+D74*E74</f>
        <v>0</v>
      </c>
    </row>
    <row r="75" spans="1:6" ht="12.75">
      <c r="A75" s="10"/>
      <c r="B75" s="2"/>
      <c r="C75" s="11"/>
      <c r="D75" s="9"/>
      <c r="E75" s="359"/>
      <c r="F75" s="359"/>
    </row>
    <row r="76" spans="5:6" ht="12.75">
      <c r="E76" s="362"/>
      <c r="F76" s="362"/>
    </row>
    <row r="77" spans="1:6" s="17" customFormat="1" ht="12.75" customHeight="1">
      <c r="A77" s="15"/>
      <c r="B77" s="108" t="s">
        <v>378</v>
      </c>
      <c r="C77" s="109"/>
      <c r="D77" s="109"/>
      <c r="E77" s="405"/>
      <c r="F77" s="414">
        <f>SUM(F18:F76)</f>
        <v>0</v>
      </c>
    </row>
  </sheetData>
  <sheetProtection password="D2CC" sheet="1" objects="1" scenarios="1" selectLockedCells="1"/>
  <mergeCells count="8">
    <mergeCell ref="A12:F12"/>
    <mergeCell ref="A11:D11"/>
    <mergeCell ref="A4:D4"/>
    <mergeCell ref="A5:D5"/>
    <mergeCell ref="A6:D6"/>
    <mergeCell ref="A7:D7"/>
    <mergeCell ref="A8:D8"/>
    <mergeCell ref="A10:D10"/>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&amp;C&amp;P</oddFooter>
  </headerFooter>
  <rowBreaks count="3" manualBreakCount="3">
    <brk id="14" max="255" man="1"/>
    <brk id="38" max="255" man="1"/>
    <brk id="60" max="255" man="1"/>
  </rowBreaks>
</worksheet>
</file>

<file path=xl/worksheets/sheet15.xml><?xml version="1.0" encoding="utf-8"?>
<worksheet xmlns="http://schemas.openxmlformats.org/spreadsheetml/2006/main" xmlns:r="http://schemas.openxmlformats.org/officeDocument/2006/relationships">
  <dimension ref="A1:F65"/>
  <sheetViews>
    <sheetView zoomScaleSheetLayoutView="100" zoomScalePageLayoutView="0" workbookViewId="0" topLeftCell="A1">
      <selection activeCell="F51" sqref="F51"/>
    </sheetView>
  </sheetViews>
  <sheetFormatPr defaultColWidth="9.140625" defaultRowHeight="12.75"/>
  <cols>
    <col min="1" max="1" width="5.140625" style="0" customWidth="1"/>
    <col min="2" max="2" width="47.421875" style="0" customWidth="1"/>
    <col min="3" max="3" width="8.28125" style="0" customWidth="1"/>
    <col min="4" max="4" width="6.8515625" style="0" customWidth="1"/>
    <col min="5" max="5" width="8.140625" style="39" customWidth="1"/>
    <col min="6" max="6" width="12.28125" style="39" customWidth="1"/>
  </cols>
  <sheetData>
    <row r="1" spans="1:6" s="17" customFormat="1" ht="18" customHeight="1">
      <c r="A1" s="15"/>
      <c r="B1" s="3" t="s">
        <v>79</v>
      </c>
      <c r="C1" s="4"/>
      <c r="D1" s="4"/>
      <c r="E1" s="55"/>
      <c r="F1" s="55"/>
    </row>
    <row r="2" spans="1:6" ht="12.75">
      <c r="A2" s="10"/>
      <c r="B2" s="2"/>
      <c r="C2" s="11"/>
      <c r="D2" s="9"/>
      <c r="E2" s="102"/>
      <c r="F2" s="102"/>
    </row>
    <row r="3" spans="1:4" ht="27.75" customHeight="1">
      <c r="A3" s="487" t="s">
        <v>181</v>
      </c>
      <c r="B3" s="487"/>
      <c r="C3" s="487"/>
      <c r="D3" s="487"/>
    </row>
    <row r="4" spans="1:4" ht="206.25" customHeight="1">
      <c r="A4" s="487" t="s">
        <v>199</v>
      </c>
      <c r="B4" s="487"/>
      <c r="C4" s="487"/>
      <c r="D4" s="487"/>
    </row>
    <row r="5" spans="1:4" ht="39.75" customHeight="1">
      <c r="A5" s="487" t="s">
        <v>93</v>
      </c>
      <c r="B5" s="487"/>
      <c r="C5" s="487"/>
      <c r="D5" s="487"/>
    </row>
    <row r="6" spans="1:4" ht="65.25" customHeight="1">
      <c r="A6" s="487" t="s">
        <v>94</v>
      </c>
      <c r="B6" s="487"/>
      <c r="C6" s="487"/>
      <c r="D6" s="487"/>
    </row>
    <row r="7" spans="1:4" ht="39.75" customHeight="1">
      <c r="A7" s="487" t="s">
        <v>200</v>
      </c>
      <c r="B7" s="487"/>
      <c r="C7" s="487"/>
      <c r="D7" s="487"/>
    </row>
    <row r="8" spans="1:4" ht="67.5" customHeight="1">
      <c r="A8" s="487" t="s">
        <v>182</v>
      </c>
      <c r="B8" s="487"/>
      <c r="C8" s="487"/>
      <c r="D8" s="487"/>
    </row>
    <row r="9" spans="1:6" s="47" customFormat="1" ht="12.75">
      <c r="A9" s="498" t="s">
        <v>40</v>
      </c>
      <c r="B9" s="498"/>
      <c r="C9" s="498"/>
      <c r="D9" s="498"/>
      <c r="E9" s="498"/>
      <c r="F9" s="104"/>
    </row>
    <row r="10" spans="1:6" ht="12.75">
      <c r="A10" s="10" t="s">
        <v>63</v>
      </c>
      <c r="B10" s="2"/>
      <c r="C10" s="11"/>
      <c r="D10" s="9"/>
      <c r="E10" s="102"/>
      <c r="F10" s="102"/>
    </row>
    <row r="11" spans="1:6" ht="12.75">
      <c r="A11" s="10" t="s">
        <v>95</v>
      </c>
      <c r="B11" s="2"/>
      <c r="C11" s="11"/>
      <c r="D11" s="9"/>
      <c r="E11" s="102"/>
      <c r="F11" s="102"/>
    </row>
    <row r="12" spans="1:6" ht="12.75">
      <c r="A12" s="10" t="s">
        <v>96</v>
      </c>
      <c r="B12" s="2"/>
      <c r="C12" s="11"/>
      <c r="D12" s="9"/>
      <c r="E12" s="102"/>
      <c r="F12" s="102"/>
    </row>
    <row r="13" spans="1:6" ht="12.75">
      <c r="A13" s="10" t="s">
        <v>43</v>
      </c>
      <c r="B13" s="2"/>
      <c r="C13" s="11"/>
      <c r="D13" s="9"/>
      <c r="E13" s="102"/>
      <c r="F13" s="102"/>
    </row>
    <row r="14" spans="1:6" ht="12.75">
      <c r="A14" s="10" t="s">
        <v>97</v>
      </c>
      <c r="B14" s="2"/>
      <c r="C14" s="11"/>
      <c r="D14" s="9"/>
      <c r="E14" s="102"/>
      <c r="F14" s="102"/>
    </row>
    <row r="15" spans="1:6" ht="12.75">
      <c r="A15" s="10" t="s">
        <v>98</v>
      </c>
      <c r="B15" s="2"/>
      <c r="C15" s="11"/>
      <c r="D15" s="9"/>
      <c r="E15" s="102"/>
      <c r="F15" s="102"/>
    </row>
    <row r="16" spans="1:6" ht="12.75">
      <c r="A16" s="10" t="s">
        <v>99</v>
      </c>
      <c r="B16" s="2"/>
      <c r="C16" s="11"/>
      <c r="D16" s="9"/>
      <c r="E16" s="102"/>
      <c r="F16" s="102"/>
    </row>
    <row r="17" spans="1:6" ht="12.75">
      <c r="A17" s="10"/>
      <c r="B17" s="2"/>
      <c r="C17" s="11"/>
      <c r="D17" s="9"/>
      <c r="E17" s="102"/>
      <c r="F17" s="102"/>
    </row>
    <row r="18" spans="1:6" ht="25.5">
      <c r="A18" s="10"/>
      <c r="B18" s="2"/>
      <c r="C18" s="65" t="s">
        <v>542</v>
      </c>
      <c r="D18" s="65" t="s">
        <v>469</v>
      </c>
      <c r="E18" s="65" t="s">
        <v>762</v>
      </c>
      <c r="F18" s="65" t="s">
        <v>543</v>
      </c>
    </row>
    <row r="19" spans="1:6" ht="12.75">
      <c r="A19" s="15" t="s">
        <v>20</v>
      </c>
      <c r="B19" s="18" t="s">
        <v>9</v>
      </c>
      <c r="C19" s="18"/>
      <c r="D19" s="18"/>
      <c r="E19" s="38"/>
      <c r="F19" s="38"/>
    </row>
    <row r="20" spans="1:6" ht="53.25" customHeight="1">
      <c r="A20" s="15"/>
      <c r="B20" s="18" t="s">
        <v>201</v>
      </c>
      <c r="C20" s="18"/>
      <c r="D20" s="18"/>
      <c r="E20" s="38"/>
      <c r="F20" s="38"/>
    </row>
    <row r="21" spans="1:6" s="17" customFormat="1" ht="12.75">
      <c r="A21" s="15"/>
      <c r="B21" s="18" t="s">
        <v>202</v>
      </c>
      <c r="C21" s="18" t="s">
        <v>32</v>
      </c>
      <c r="D21" s="18">
        <v>1</v>
      </c>
      <c r="E21" s="363"/>
      <c r="F21" s="363">
        <f aca="true" t="shared" si="0" ref="F21:F26">+D21*E21</f>
        <v>0</v>
      </c>
    </row>
    <row r="22" spans="1:6" s="17" customFormat="1" ht="12.75">
      <c r="A22" s="15"/>
      <c r="B22" s="18" t="s">
        <v>203</v>
      </c>
      <c r="C22" s="18" t="s">
        <v>32</v>
      </c>
      <c r="D22" s="18">
        <v>1</v>
      </c>
      <c r="E22" s="363"/>
      <c r="F22" s="363">
        <f t="shared" si="0"/>
        <v>0</v>
      </c>
    </row>
    <row r="23" spans="1:6" s="17" customFormat="1" ht="12.75">
      <c r="A23" s="15"/>
      <c r="B23" s="18" t="s">
        <v>204</v>
      </c>
      <c r="C23" s="18" t="s">
        <v>32</v>
      </c>
      <c r="D23" s="18">
        <v>1</v>
      </c>
      <c r="E23" s="363"/>
      <c r="F23" s="363">
        <f t="shared" si="0"/>
        <v>0</v>
      </c>
    </row>
    <row r="24" spans="1:6" s="17" customFormat="1" ht="12.75">
      <c r="A24" s="15"/>
      <c r="B24" s="18" t="s">
        <v>205</v>
      </c>
      <c r="C24" s="18" t="s">
        <v>32</v>
      </c>
      <c r="D24" s="18">
        <v>1</v>
      </c>
      <c r="E24" s="363"/>
      <c r="F24" s="363">
        <f t="shared" si="0"/>
        <v>0</v>
      </c>
    </row>
    <row r="25" spans="1:6" s="17" customFormat="1" ht="12.75">
      <c r="A25" s="15"/>
      <c r="B25" s="18" t="s">
        <v>206</v>
      </c>
      <c r="C25" s="18" t="s">
        <v>32</v>
      </c>
      <c r="D25" s="18">
        <v>1</v>
      </c>
      <c r="E25" s="363"/>
      <c r="F25" s="363">
        <f t="shared" si="0"/>
        <v>0</v>
      </c>
    </row>
    <row r="26" spans="1:6" s="17" customFormat="1" ht="12.75">
      <c r="A26" s="15"/>
      <c r="B26" s="18" t="s">
        <v>207</v>
      </c>
      <c r="C26" s="18" t="s">
        <v>32</v>
      </c>
      <c r="D26" s="18">
        <v>1</v>
      </c>
      <c r="E26" s="363"/>
      <c r="F26" s="363">
        <f t="shared" si="0"/>
        <v>0</v>
      </c>
    </row>
    <row r="27" spans="1:6" ht="12.75">
      <c r="A27" s="15"/>
      <c r="B27" s="18"/>
      <c r="C27" s="18"/>
      <c r="D27" s="18"/>
      <c r="E27" s="357"/>
      <c r="F27" s="357"/>
    </row>
    <row r="28" spans="1:6" ht="12.75">
      <c r="A28" s="15"/>
      <c r="B28" s="18"/>
      <c r="C28" s="18"/>
      <c r="D28" s="18"/>
      <c r="E28" s="357"/>
      <c r="F28" s="357"/>
    </row>
    <row r="29" spans="1:6" ht="12.75">
      <c r="A29" s="15" t="s">
        <v>21</v>
      </c>
      <c r="B29" s="18" t="s">
        <v>2</v>
      </c>
      <c r="C29" s="18"/>
      <c r="D29" s="18"/>
      <c r="E29" s="357"/>
      <c r="F29" s="357"/>
    </row>
    <row r="30" spans="1:6" ht="89.25">
      <c r="A30" s="15"/>
      <c r="B30" s="18" t="s">
        <v>208</v>
      </c>
      <c r="C30" s="18"/>
      <c r="D30" s="18"/>
      <c r="E30" s="357"/>
      <c r="F30" s="357"/>
    </row>
    <row r="31" spans="1:6" s="17" customFormat="1" ht="12.75">
      <c r="A31" s="15"/>
      <c r="B31" s="18" t="s">
        <v>209</v>
      </c>
      <c r="C31" s="18" t="s">
        <v>32</v>
      </c>
      <c r="D31" s="18">
        <v>1</v>
      </c>
      <c r="E31" s="363"/>
      <c r="F31" s="363">
        <f>+D31*E31</f>
        <v>0</v>
      </c>
    </row>
    <row r="32" spans="1:6" s="17" customFormat="1" ht="12.75">
      <c r="A32" s="15"/>
      <c r="B32" s="18" t="s">
        <v>210</v>
      </c>
      <c r="C32" s="18" t="s">
        <v>32</v>
      </c>
      <c r="D32" s="18">
        <v>1</v>
      </c>
      <c r="E32" s="363"/>
      <c r="F32" s="363">
        <f>+D32*E32</f>
        <v>0</v>
      </c>
    </row>
    <row r="33" spans="1:6" ht="12.75">
      <c r="A33" s="15"/>
      <c r="B33" s="18"/>
      <c r="C33" s="18"/>
      <c r="D33" s="18"/>
      <c r="E33" s="357"/>
      <c r="F33" s="357"/>
    </row>
    <row r="34" spans="1:6" ht="12.75">
      <c r="A34" s="15"/>
      <c r="B34" s="18"/>
      <c r="C34" s="18"/>
      <c r="D34" s="18"/>
      <c r="E34" s="357"/>
      <c r="F34" s="357"/>
    </row>
    <row r="35" spans="1:6" ht="12.75">
      <c r="A35" s="15" t="s">
        <v>22</v>
      </c>
      <c r="B35" s="18" t="s">
        <v>3</v>
      </c>
      <c r="C35" s="18"/>
      <c r="D35" s="18"/>
      <c r="E35" s="357"/>
      <c r="F35" s="357"/>
    </row>
    <row r="36" spans="1:6" ht="114.75">
      <c r="A36" s="15"/>
      <c r="B36" s="18" t="s">
        <v>211</v>
      </c>
      <c r="C36" s="18"/>
      <c r="D36" s="18"/>
      <c r="E36" s="357"/>
      <c r="F36" s="357"/>
    </row>
    <row r="37" spans="1:6" ht="12.75">
      <c r="A37" s="15"/>
      <c r="B37" s="42" t="s">
        <v>212</v>
      </c>
      <c r="C37" s="18"/>
      <c r="D37" s="18"/>
      <c r="E37" s="357"/>
      <c r="F37" s="357"/>
    </row>
    <row r="38" spans="1:6" s="17" customFormat="1" ht="12.75">
      <c r="A38" s="15"/>
      <c r="B38" s="18" t="s">
        <v>213</v>
      </c>
      <c r="C38" s="18" t="s">
        <v>70</v>
      </c>
      <c r="D38" s="18">
        <v>2.2</v>
      </c>
      <c r="E38" s="363"/>
      <c r="F38" s="363">
        <f>+D38*E38</f>
        <v>0</v>
      </c>
    </row>
    <row r="39" spans="1:6" s="17" customFormat="1" ht="12.75">
      <c r="A39" s="15"/>
      <c r="B39" s="18" t="s">
        <v>214</v>
      </c>
      <c r="C39" s="18" t="s">
        <v>70</v>
      </c>
      <c r="D39" s="18">
        <v>4.3</v>
      </c>
      <c r="E39" s="363"/>
      <c r="F39" s="363">
        <f>+D39*E39</f>
        <v>0</v>
      </c>
    </row>
    <row r="40" spans="1:6" ht="12.75">
      <c r="A40" s="15"/>
      <c r="B40" s="42" t="s">
        <v>215</v>
      </c>
      <c r="C40" s="18"/>
      <c r="D40" s="18"/>
      <c r="E40" s="357"/>
      <c r="F40" s="357"/>
    </row>
    <row r="41" spans="1:6" s="17" customFormat="1" ht="12.75">
      <c r="A41" s="15"/>
      <c r="B41" s="18" t="s">
        <v>213</v>
      </c>
      <c r="C41" s="18" t="s">
        <v>70</v>
      </c>
      <c r="D41" s="18">
        <v>2.4</v>
      </c>
      <c r="E41" s="363"/>
      <c r="F41" s="363">
        <f>+D41*E41</f>
        <v>0</v>
      </c>
    </row>
    <row r="42" spans="1:6" s="17" customFormat="1" ht="12.75">
      <c r="A42" s="15"/>
      <c r="B42" s="18" t="s">
        <v>214</v>
      </c>
      <c r="C42" s="18" t="s">
        <v>70</v>
      </c>
      <c r="D42" s="18">
        <v>1.8</v>
      </c>
      <c r="E42" s="363"/>
      <c r="F42" s="363">
        <f>+D42*E42</f>
        <v>0</v>
      </c>
    </row>
    <row r="43" spans="1:6" ht="12.75">
      <c r="A43" s="15"/>
      <c r="B43" s="42" t="s">
        <v>231</v>
      </c>
      <c r="C43" s="18"/>
      <c r="D43" s="18"/>
      <c r="E43" s="357"/>
      <c r="F43" s="357"/>
    </row>
    <row r="44" spans="1:6" s="17" customFormat="1" ht="12.75">
      <c r="A44" s="15"/>
      <c r="B44" s="18" t="s">
        <v>213</v>
      </c>
      <c r="C44" s="18" t="s">
        <v>70</v>
      </c>
      <c r="D44" s="18">
        <v>1.3</v>
      </c>
      <c r="E44" s="363"/>
      <c r="F44" s="363">
        <f>+D44*E44</f>
        <v>0</v>
      </c>
    </row>
    <row r="45" spans="1:6" ht="12.75">
      <c r="A45" s="15"/>
      <c r="B45" s="18"/>
      <c r="C45" s="18"/>
      <c r="D45" s="18"/>
      <c r="E45" s="357"/>
      <c r="F45" s="357"/>
    </row>
    <row r="46" spans="1:6" ht="12.75">
      <c r="A46" s="15"/>
      <c r="B46" s="18"/>
      <c r="C46" s="18"/>
      <c r="D46" s="18"/>
      <c r="E46" s="357"/>
      <c r="F46" s="357"/>
    </row>
    <row r="47" spans="1:6" ht="12.75">
      <c r="A47" s="15" t="s">
        <v>23</v>
      </c>
      <c r="B47" s="18" t="s">
        <v>4</v>
      </c>
      <c r="C47" s="18"/>
      <c r="D47" s="18"/>
      <c r="E47" s="357"/>
      <c r="F47" s="357"/>
    </row>
    <row r="48" spans="1:6" ht="90.75" customHeight="1">
      <c r="A48" s="15"/>
      <c r="B48" s="18" t="s">
        <v>217</v>
      </c>
      <c r="C48" s="18"/>
      <c r="D48" s="18"/>
      <c r="E48" s="357"/>
      <c r="F48" s="357"/>
    </row>
    <row r="49" spans="1:6" ht="12.75">
      <c r="A49" s="15"/>
      <c r="B49" s="42" t="s">
        <v>216</v>
      </c>
      <c r="C49" s="18"/>
      <c r="D49" s="18"/>
      <c r="E49" s="357"/>
      <c r="F49" s="357"/>
    </row>
    <row r="50" spans="1:6" s="17" customFormat="1" ht="12.75">
      <c r="A50" s="15"/>
      <c r="B50" s="18" t="s">
        <v>219</v>
      </c>
      <c r="C50" s="18" t="s">
        <v>70</v>
      </c>
      <c r="D50" s="18">
        <v>1.3</v>
      </c>
      <c r="E50" s="363"/>
      <c r="F50" s="363">
        <f>+D50*E50</f>
        <v>0</v>
      </c>
    </row>
    <row r="51" spans="1:6" s="17" customFormat="1" ht="12.75">
      <c r="A51" s="15"/>
      <c r="B51" s="18" t="s">
        <v>214</v>
      </c>
      <c r="C51" s="18" t="s">
        <v>70</v>
      </c>
      <c r="D51" s="18">
        <v>4.4</v>
      </c>
      <c r="E51" s="363"/>
      <c r="F51" s="363">
        <f>+D51*E51</f>
        <v>0</v>
      </c>
    </row>
    <row r="52" spans="1:6" s="17" customFormat="1" ht="12.75">
      <c r="A52" s="15"/>
      <c r="B52" s="42" t="s">
        <v>218</v>
      </c>
      <c r="C52" s="18"/>
      <c r="D52" s="18"/>
      <c r="E52" s="363"/>
      <c r="F52" s="363"/>
    </row>
    <row r="53" spans="1:6" s="17" customFormat="1" ht="12.75">
      <c r="A53" s="15"/>
      <c r="B53" s="18" t="s">
        <v>219</v>
      </c>
      <c r="C53" s="18" t="s">
        <v>70</v>
      </c>
      <c r="D53" s="18">
        <v>3.3</v>
      </c>
      <c r="E53" s="363"/>
      <c r="F53" s="363">
        <f>+D53*E53</f>
        <v>0</v>
      </c>
    </row>
    <row r="54" spans="1:6" s="17" customFormat="1" ht="12.75">
      <c r="A54" s="15"/>
      <c r="B54" s="18" t="s">
        <v>214</v>
      </c>
      <c r="C54" s="18" t="s">
        <v>70</v>
      </c>
      <c r="D54" s="18">
        <v>1.9</v>
      </c>
      <c r="E54" s="363"/>
      <c r="F54" s="363">
        <f>+D54*E54</f>
        <v>0</v>
      </c>
    </row>
    <row r="55" spans="1:6" s="17" customFormat="1" ht="12.75">
      <c r="A55" s="15"/>
      <c r="B55" s="42" t="s">
        <v>220</v>
      </c>
      <c r="C55" s="18"/>
      <c r="D55" s="18"/>
      <c r="E55" s="363"/>
      <c r="F55" s="363"/>
    </row>
    <row r="56" spans="1:6" s="17" customFormat="1" ht="12.75">
      <c r="A56" s="15"/>
      <c r="B56" s="18" t="s">
        <v>213</v>
      </c>
      <c r="C56" s="18" t="s">
        <v>70</v>
      </c>
      <c r="D56" s="18">
        <v>1.3</v>
      </c>
      <c r="E56" s="363"/>
      <c r="F56" s="363">
        <f>+D56*E56</f>
        <v>0</v>
      </c>
    </row>
    <row r="57" spans="1:6" s="17" customFormat="1" ht="12.75">
      <c r="A57" s="15"/>
      <c r="B57" s="18" t="s">
        <v>214</v>
      </c>
      <c r="C57" s="18" t="s">
        <v>70</v>
      </c>
      <c r="D57" s="18">
        <v>4.7</v>
      </c>
      <c r="E57" s="363"/>
      <c r="F57" s="363">
        <f>+D57*E57</f>
        <v>0</v>
      </c>
    </row>
    <row r="58" spans="1:6" ht="12.75">
      <c r="A58" s="15"/>
      <c r="B58" s="18"/>
      <c r="C58" s="18"/>
      <c r="D58" s="18"/>
      <c r="E58" s="357"/>
      <c r="F58" s="357"/>
    </row>
    <row r="59" spans="1:6" ht="12.75">
      <c r="A59" s="15"/>
      <c r="B59" s="18"/>
      <c r="C59" s="18"/>
      <c r="D59" s="18"/>
      <c r="E59" s="357"/>
      <c r="F59" s="357"/>
    </row>
    <row r="60" spans="1:6" ht="12.75">
      <c r="A60" s="15" t="s">
        <v>24</v>
      </c>
      <c r="B60" s="18" t="s">
        <v>6</v>
      </c>
      <c r="C60" s="18"/>
      <c r="D60" s="18"/>
      <c r="E60" s="357"/>
      <c r="F60" s="357"/>
    </row>
    <row r="61" spans="1:6" ht="51">
      <c r="A61" s="15"/>
      <c r="B61" s="18" t="s">
        <v>257</v>
      </c>
      <c r="C61" s="18"/>
      <c r="D61" s="18"/>
      <c r="E61" s="357"/>
      <c r="F61" s="357"/>
    </row>
    <row r="62" spans="1:6" s="17" customFormat="1" ht="12.75">
      <c r="A62" s="15"/>
      <c r="B62" s="18" t="s">
        <v>258</v>
      </c>
      <c r="C62" s="18" t="s">
        <v>32</v>
      </c>
      <c r="D62" s="18">
        <v>1</v>
      </c>
      <c r="E62" s="363"/>
      <c r="F62" s="363">
        <f>+D62*E62</f>
        <v>0</v>
      </c>
    </row>
    <row r="63" spans="1:6" ht="12.75">
      <c r="A63" s="15"/>
      <c r="B63" s="18"/>
      <c r="C63" s="18"/>
      <c r="D63" s="18"/>
      <c r="E63" s="357"/>
      <c r="F63" s="357"/>
    </row>
    <row r="64" spans="5:6" ht="12.75">
      <c r="E64" s="362"/>
      <c r="F64" s="362"/>
    </row>
    <row r="65" spans="1:6" s="17" customFormat="1" ht="12.75" customHeight="1">
      <c r="A65" s="15"/>
      <c r="B65" s="108" t="s">
        <v>379</v>
      </c>
      <c r="C65" s="109"/>
      <c r="D65" s="109"/>
      <c r="E65" s="405"/>
      <c r="F65" s="414">
        <f>SUM(F21:F64)</f>
        <v>0</v>
      </c>
    </row>
  </sheetData>
  <sheetProtection password="D2CC" sheet="1" objects="1" scenarios="1" selectLockedCells="1"/>
  <mergeCells count="7">
    <mergeCell ref="A9:E9"/>
    <mergeCell ref="A3:D3"/>
    <mergeCell ref="A4:D4"/>
    <mergeCell ref="A5:D5"/>
    <mergeCell ref="A6:D6"/>
    <mergeCell ref="A7:D7"/>
    <mergeCell ref="A8:D8"/>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&amp;C&amp;P</oddFooter>
  </headerFooter>
  <rowBreaks count="2" manualBreakCount="2">
    <brk id="17" max="255" man="1"/>
    <brk id="46" max="255" man="1"/>
  </rowBreaks>
</worksheet>
</file>

<file path=xl/worksheets/sheet16.xml><?xml version="1.0" encoding="utf-8"?>
<worksheet xmlns="http://schemas.openxmlformats.org/spreadsheetml/2006/main" xmlns:r="http://schemas.openxmlformats.org/officeDocument/2006/relationships">
  <dimension ref="A1:F39"/>
  <sheetViews>
    <sheetView zoomScaleSheetLayoutView="100" zoomScalePageLayoutView="0" workbookViewId="0" topLeftCell="A1">
      <selection activeCell="F34" sqref="F34"/>
    </sheetView>
  </sheetViews>
  <sheetFormatPr defaultColWidth="9.140625" defaultRowHeight="12.75"/>
  <cols>
    <col min="1" max="1" width="5.140625" style="0" customWidth="1"/>
    <col min="2" max="2" width="47.421875" style="0" customWidth="1"/>
    <col min="3" max="3" width="8.28125" style="0" customWidth="1"/>
    <col min="4" max="4" width="5.140625" style="0" customWidth="1"/>
    <col min="5" max="5" width="9.8515625" style="0" customWidth="1"/>
    <col min="6" max="6" width="12.57421875" style="0" customWidth="1"/>
  </cols>
  <sheetData>
    <row r="1" spans="1:5" s="17" customFormat="1" ht="18" customHeight="1">
      <c r="A1" s="15"/>
      <c r="B1" s="3" t="s">
        <v>80</v>
      </c>
      <c r="C1" s="4"/>
      <c r="D1" s="4"/>
      <c r="E1" s="3"/>
    </row>
    <row r="2" spans="1:4" ht="12.75">
      <c r="A2" s="10"/>
      <c r="B2" s="2"/>
      <c r="C2" s="11"/>
      <c r="D2" s="9"/>
    </row>
    <row r="3" spans="1:4" ht="127.5" customHeight="1">
      <c r="A3" s="499" t="s">
        <v>185</v>
      </c>
      <c r="B3" s="499"/>
      <c r="C3" s="499"/>
      <c r="D3" s="499"/>
    </row>
    <row r="4" spans="1:4" ht="64.5" customHeight="1">
      <c r="A4" s="500" t="s">
        <v>184</v>
      </c>
      <c r="B4" s="500"/>
      <c r="C4" s="500"/>
      <c r="D4" s="500"/>
    </row>
    <row r="5" spans="1:4" ht="66.75" customHeight="1">
      <c r="A5" s="487" t="s">
        <v>82</v>
      </c>
      <c r="B5" s="487"/>
      <c r="C5" s="487"/>
      <c r="D5" s="487"/>
    </row>
    <row r="6" spans="1:4" ht="91.5" customHeight="1">
      <c r="A6" s="487" t="s">
        <v>83</v>
      </c>
      <c r="B6" s="487"/>
      <c r="C6" s="487"/>
      <c r="D6" s="487"/>
    </row>
    <row r="7" spans="1:4" ht="115.5" customHeight="1">
      <c r="A7" s="487" t="s">
        <v>84</v>
      </c>
      <c r="B7" s="487"/>
      <c r="C7" s="487"/>
      <c r="D7" s="487"/>
    </row>
    <row r="8" spans="1:4" ht="40.5" customHeight="1">
      <c r="A8" s="487" t="s">
        <v>183</v>
      </c>
      <c r="B8" s="487"/>
      <c r="C8" s="487"/>
      <c r="D8" s="487"/>
    </row>
    <row r="9" spans="1:4" ht="102" customHeight="1">
      <c r="A9" s="487" t="s">
        <v>85</v>
      </c>
      <c r="B9" s="487"/>
      <c r="C9" s="487"/>
      <c r="D9" s="487"/>
    </row>
    <row r="10" spans="1:4" ht="40.5" customHeight="1">
      <c r="A10" s="487" t="s">
        <v>86</v>
      </c>
      <c r="B10" s="487"/>
      <c r="C10" s="487"/>
      <c r="D10" s="487"/>
    </row>
    <row r="11" spans="1:4" ht="12.75">
      <c r="A11" s="487" t="s">
        <v>87</v>
      </c>
      <c r="B11" s="487"/>
      <c r="C11" s="487"/>
      <c r="D11" s="487"/>
    </row>
    <row r="12" spans="1:4" ht="26.25" customHeight="1">
      <c r="A12" s="487" t="s">
        <v>88</v>
      </c>
      <c r="B12" s="487"/>
      <c r="C12" s="487"/>
      <c r="D12" s="487"/>
    </row>
    <row r="13" spans="1:4" ht="12.75">
      <c r="A13" s="487" t="s">
        <v>89</v>
      </c>
      <c r="B13" s="487"/>
      <c r="C13" s="487"/>
      <c r="D13" s="487"/>
    </row>
    <row r="14" spans="1:4" ht="27" customHeight="1">
      <c r="A14" s="487" t="s">
        <v>90</v>
      </c>
      <c r="B14" s="487"/>
      <c r="C14" s="487"/>
      <c r="D14" s="487"/>
    </row>
    <row r="15" spans="1:4" ht="12.75">
      <c r="A15" s="10"/>
      <c r="B15" s="2"/>
      <c r="C15" s="11"/>
      <c r="D15" s="9"/>
    </row>
    <row r="16" spans="1:6" ht="30.75" customHeight="1">
      <c r="A16" s="10"/>
      <c r="B16" s="2"/>
      <c r="C16" s="65" t="s">
        <v>542</v>
      </c>
      <c r="D16" s="65" t="s">
        <v>469</v>
      </c>
      <c r="E16" s="65" t="s">
        <v>762</v>
      </c>
      <c r="F16" s="65" t="s">
        <v>543</v>
      </c>
    </row>
    <row r="17" spans="1:4" ht="12.75">
      <c r="A17" s="15" t="s">
        <v>20</v>
      </c>
      <c r="B17" s="18" t="s">
        <v>9</v>
      </c>
      <c r="C17" s="18"/>
      <c r="D17" s="18"/>
    </row>
    <row r="18" spans="1:4" ht="90.75" customHeight="1">
      <c r="A18" s="15"/>
      <c r="B18" s="18" t="s">
        <v>345</v>
      </c>
      <c r="C18" s="18"/>
      <c r="D18" s="18"/>
    </row>
    <row r="19" spans="1:6" ht="12.75" customHeight="1">
      <c r="A19" s="15"/>
      <c r="B19" s="42" t="s">
        <v>91</v>
      </c>
      <c r="C19" s="18"/>
      <c r="D19" s="18"/>
      <c r="E19" s="351"/>
      <c r="F19" s="351"/>
    </row>
    <row r="20" spans="1:6" ht="12.75">
      <c r="A20" s="15"/>
      <c r="B20" s="18" t="s">
        <v>355</v>
      </c>
      <c r="C20" s="18" t="s">
        <v>5</v>
      </c>
      <c r="D20" s="18">
        <v>14</v>
      </c>
      <c r="E20" s="351"/>
      <c r="F20" s="358">
        <f>+E20*D20</f>
        <v>0</v>
      </c>
    </row>
    <row r="21" spans="1:6" s="17" customFormat="1" ht="12.75">
      <c r="A21" s="15"/>
      <c r="B21" s="18" t="s">
        <v>356</v>
      </c>
      <c r="C21" s="18" t="s">
        <v>5</v>
      </c>
      <c r="D21" s="18">
        <v>14</v>
      </c>
      <c r="E21" s="358"/>
      <c r="F21" s="358">
        <f>+E21*D21</f>
        <v>0</v>
      </c>
    </row>
    <row r="22" spans="1:6" ht="12.75">
      <c r="A22" s="15"/>
      <c r="B22" s="42" t="s">
        <v>92</v>
      </c>
      <c r="C22" s="18"/>
      <c r="D22" s="18"/>
      <c r="E22" s="351"/>
      <c r="F22" s="351"/>
    </row>
    <row r="23" spans="1:6" ht="12.75">
      <c r="A23" s="15"/>
      <c r="B23" s="18" t="s">
        <v>355</v>
      </c>
      <c r="C23" s="18" t="s">
        <v>70</v>
      </c>
      <c r="D23" s="18">
        <v>8.2</v>
      </c>
      <c r="E23" s="351"/>
      <c r="F23" s="358">
        <f>+E23*D23</f>
        <v>0</v>
      </c>
    </row>
    <row r="24" spans="1:6" s="17" customFormat="1" ht="12.75">
      <c r="A24" s="15"/>
      <c r="B24" s="18" t="s">
        <v>356</v>
      </c>
      <c r="C24" s="18" t="s">
        <v>70</v>
      </c>
      <c r="D24" s="18">
        <v>8.2</v>
      </c>
      <c r="E24" s="358"/>
      <c r="F24" s="358">
        <f>+E24*D24</f>
        <v>0</v>
      </c>
    </row>
    <row r="25" spans="1:6" ht="12.75">
      <c r="A25" s="10"/>
      <c r="B25" s="2"/>
      <c r="C25" s="11"/>
      <c r="D25" s="9"/>
      <c r="E25" s="351"/>
      <c r="F25" s="351"/>
    </row>
    <row r="26" spans="1:6" ht="12.75">
      <c r="A26" s="10"/>
      <c r="B26" s="2"/>
      <c r="C26" s="11"/>
      <c r="D26" s="9"/>
      <c r="E26" s="351"/>
      <c r="F26" s="351"/>
    </row>
    <row r="27" spans="1:6" ht="12.75">
      <c r="A27" s="15" t="s">
        <v>21</v>
      </c>
      <c r="B27" s="18" t="s">
        <v>2</v>
      </c>
      <c r="C27" s="18"/>
      <c r="D27" s="18"/>
      <c r="E27" s="351"/>
      <c r="F27" s="351"/>
    </row>
    <row r="28" spans="1:6" ht="63.75">
      <c r="A28" s="15"/>
      <c r="B28" s="18" t="s">
        <v>346</v>
      </c>
      <c r="C28" s="18"/>
      <c r="D28" s="18"/>
      <c r="E28" s="351"/>
      <c r="F28" s="351"/>
    </row>
    <row r="29" spans="1:6" s="39" customFormat="1" ht="12.75">
      <c r="A29" s="33"/>
      <c r="B29" s="18" t="s">
        <v>355</v>
      </c>
      <c r="C29" s="18" t="s">
        <v>5</v>
      </c>
      <c r="D29" s="18">
        <v>33</v>
      </c>
      <c r="E29" s="358"/>
      <c r="F29" s="358">
        <f>+E29*D29</f>
        <v>0</v>
      </c>
    </row>
    <row r="30" spans="1:6" s="17" customFormat="1" ht="12.75">
      <c r="A30" s="15"/>
      <c r="B30" s="18" t="s">
        <v>356</v>
      </c>
      <c r="C30" s="18" t="s">
        <v>5</v>
      </c>
      <c r="D30" s="18">
        <v>33</v>
      </c>
      <c r="E30" s="358"/>
      <c r="F30" s="358">
        <f>+E30*D30</f>
        <v>0</v>
      </c>
    </row>
    <row r="31" spans="1:6" ht="12.75">
      <c r="A31" s="33"/>
      <c r="B31" s="18"/>
      <c r="C31" s="18"/>
      <c r="D31" s="18"/>
      <c r="E31" s="351"/>
      <c r="F31" s="351"/>
    </row>
    <row r="32" spans="1:6" ht="12.75">
      <c r="A32" s="33"/>
      <c r="B32" s="38"/>
      <c r="C32" s="38"/>
      <c r="D32" s="38"/>
      <c r="E32" s="351"/>
      <c r="F32" s="351"/>
    </row>
    <row r="33" spans="1:6" ht="12.75">
      <c r="A33" s="15" t="s">
        <v>22</v>
      </c>
      <c r="B33" s="18" t="s">
        <v>3</v>
      </c>
      <c r="C33" s="18"/>
      <c r="D33" s="18"/>
      <c r="E33" s="351"/>
      <c r="F33" s="351"/>
    </row>
    <row r="34" spans="1:6" ht="89.25">
      <c r="A34" s="15"/>
      <c r="B34" s="18" t="s">
        <v>347</v>
      </c>
      <c r="C34" s="18"/>
      <c r="D34" s="18"/>
      <c r="E34" s="351"/>
      <c r="F34" s="351"/>
    </row>
    <row r="35" spans="1:6" ht="12.75">
      <c r="A35" s="33"/>
      <c r="B35" s="18" t="s">
        <v>355</v>
      </c>
      <c r="C35" s="18" t="s">
        <v>5</v>
      </c>
      <c r="D35" s="18">
        <v>2.5</v>
      </c>
      <c r="E35" s="351"/>
      <c r="F35" s="358">
        <f>+E35*D35</f>
        <v>0</v>
      </c>
    </row>
    <row r="36" spans="1:6" s="17" customFormat="1" ht="12.75">
      <c r="A36" s="15"/>
      <c r="B36" s="18" t="s">
        <v>356</v>
      </c>
      <c r="C36" s="18" t="s">
        <v>5</v>
      </c>
      <c r="D36" s="18">
        <v>2.5</v>
      </c>
      <c r="E36" s="358"/>
      <c r="F36" s="358">
        <f>+E36*D36</f>
        <v>0</v>
      </c>
    </row>
    <row r="37" spans="1:6" ht="12.75">
      <c r="A37" s="10"/>
      <c r="B37" s="2"/>
      <c r="C37" s="11"/>
      <c r="D37" s="9"/>
      <c r="E37" s="351"/>
      <c r="F37" s="351"/>
    </row>
    <row r="38" spans="5:6" ht="12.75">
      <c r="E38" s="402"/>
      <c r="F38" s="402"/>
    </row>
    <row r="39" spans="1:6" s="17" customFormat="1" ht="12.75" customHeight="1">
      <c r="A39" s="15"/>
      <c r="B39" s="108" t="s">
        <v>381</v>
      </c>
      <c r="C39" s="109"/>
      <c r="D39" s="109"/>
      <c r="E39" s="405"/>
      <c r="F39" s="414">
        <f>SUM(F20:F38)</f>
        <v>0</v>
      </c>
    </row>
  </sheetData>
  <sheetProtection password="D2CC" sheet="1" objects="1" scenarios="1" selectLockedCells="1"/>
  <mergeCells count="12">
    <mergeCell ref="A14:D14"/>
    <mergeCell ref="A10:D10"/>
    <mergeCell ref="A11:D11"/>
    <mergeCell ref="A12:D12"/>
    <mergeCell ref="A13:D13"/>
    <mergeCell ref="A3:D3"/>
    <mergeCell ref="A5:D5"/>
    <mergeCell ref="A6:D6"/>
    <mergeCell ref="A7:D7"/>
    <mergeCell ref="A8:D8"/>
    <mergeCell ref="A9:D9"/>
    <mergeCell ref="A4:D4"/>
  </mergeCells>
  <printOptions/>
  <pageMargins left="0.7086614173228347" right="0.7086614173228347" top="0.7480314960629921" bottom="0.7480314960629921" header="0.31496062992125984" footer="0.31496062992125984"/>
  <pageSetup horizontalDpi="300" verticalDpi="300" orientation="portrait" paperSize="9" scale="98" r:id="rId1"/>
  <headerFooter>
    <oddFooter>&amp;C&amp;P</oddFooter>
  </headerFooter>
  <rowBreaks count="1" manualBreakCount="1">
    <brk id="15" max="255" man="1"/>
  </rowBreaks>
</worksheet>
</file>

<file path=xl/worksheets/sheet17.xml><?xml version="1.0" encoding="utf-8"?>
<worksheet xmlns="http://schemas.openxmlformats.org/spreadsheetml/2006/main" xmlns:r="http://schemas.openxmlformats.org/officeDocument/2006/relationships">
  <dimension ref="A1:G23"/>
  <sheetViews>
    <sheetView zoomScaleSheetLayoutView="100" zoomScalePageLayoutView="0" workbookViewId="0" topLeftCell="A1">
      <selection activeCell="F19" sqref="F19"/>
    </sheetView>
  </sheetViews>
  <sheetFormatPr defaultColWidth="9.140625" defaultRowHeight="12.75"/>
  <cols>
    <col min="1" max="1" width="5.140625" style="0" customWidth="1"/>
    <col min="2" max="2" width="47.421875" style="0" customWidth="1"/>
    <col min="3" max="3" width="8.28125" style="0" customWidth="1"/>
    <col min="4" max="5" width="8.140625" style="0" customWidth="1"/>
    <col min="6" max="6" width="11.8515625" style="0" customWidth="1"/>
    <col min="7" max="7" width="10.28125" style="0" customWidth="1"/>
  </cols>
  <sheetData>
    <row r="1" spans="1:6" s="17" customFormat="1" ht="18" customHeight="1">
      <c r="A1" s="15"/>
      <c r="B1" s="3" t="s">
        <v>78</v>
      </c>
      <c r="C1" s="4"/>
      <c r="D1" s="4"/>
      <c r="E1" s="4"/>
      <c r="F1" s="3"/>
    </row>
    <row r="2" spans="1:6" ht="12.75" customHeight="1">
      <c r="A2" s="20"/>
      <c r="B2" s="43"/>
      <c r="C2" s="3"/>
      <c r="D2" s="3"/>
      <c r="E2" s="3"/>
      <c r="F2" s="3"/>
    </row>
    <row r="3" spans="1:6" ht="12.75" customHeight="1">
      <c r="A3" s="20"/>
      <c r="B3" s="43"/>
      <c r="C3" s="3"/>
      <c r="D3" s="3"/>
      <c r="E3" s="3"/>
      <c r="F3" s="3"/>
    </row>
    <row r="4" spans="1:6" ht="219" customHeight="1">
      <c r="A4" s="493" t="s">
        <v>186</v>
      </c>
      <c r="B4" s="493"/>
      <c r="C4" s="493"/>
      <c r="D4" s="493"/>
      <c r="E4" s="493"/>
      <c r="F4" s="493"/>
    </row>
    <row r="5" spans="1:6" ht="127.5" customHeight="1">
      <c r="A5" s="488" t="s">
        <v>101</v>
      </c>
      <c r="B5" s="488"/>
      <c r="C5" s="488"/>
      <c r="D5" s="488"/>
      <c r="E5" s="488"/>
      <c r="F5" s="488"/>
    </row>
    <row r="6" ht="12.75">
      <c r="F6" s="459"/>
    </row>
    <row r="7" spans="3:6" ht="25.5">
      <c r="C7" s="65" t="s">
        <v>542</v>
      </c>
      <c r="D7" s="65" t="s">
        <v>469</v>
      </c>
      <c r="E7" s="65" t="s">
        <v>762</v>
      </c>
      <c r="F7" s="65" t="s">
        <v>543</v>
      </c>
    </row>
    <row r="8" spans="1:6" ht="12.75">
      <c r="A8" s="15" t="s">
        <v>20</v>
      </c>
      <c r="B8" s="18" t="s">
        <v>9</v>
      </c>
      <c r="C8" s="18"/>
      <c r="D8" s="18"/>
      <c r="E8" s="18"/>
      <c r="F8" s="459"/>
    </row>
    <row r="9" spans="1:6" ht="168.75" customHeight="1">
      <c r="A9" s="15"/>
      <c r="B9" s="18" t="s">
        <v>187</v>
      </c>
      <c r="C9" s="18"/>
      <c r="D9" s="18"/>
      <c r="E9" s="482"/>
      <c r="F9" s="351"/>
    </row>
    <row r="10" spans="1:6" ht="12.75">
      <c r="A10" s="33"/>
      <c r="B10" s="18"/>
      <c r="C10" s="18" t="s">
        <v>32</v>
      </c>
      <c r="D10" s="18">
        <v>1</v>
      </c>
      <c r="E10" s="482"/>
      <c r="F10" s="358">
        <f>+D10*E10</f>
        <v>0</v>
      </c>
    </row>
    <row r="11" spans="1:6" ht="12.75">
      <c r="A11" s="33"/>
      <c r="B11" s="18"/>
      <c r="C11" s="18"/>
      <c r="D11" s="18"/>
      <c r="E11" s="482"/>
      <c r="F11" s="351"/>
    </row>
    <row r="12" spans="1:6" ht="12.75">
      <c r="A12" s="33"/>
      <c r="B12" s="18"/>
      <c r="C12" s="18"/>
      <c r="D12" s="18"/>
      <c r="E12" s="482"/>
      <c r="F12" s="351"/>
    </row>
    <row r="13" spans="1:6" ht="12.75">
      <c r="A13" s="15" t="s">
        <v>21</v>
      </c>
      <c r="B13" s="18" t="s">
        <v>2</v>
      </c>
      <c r="C13" s="18"/>
      <c r="D13" s="18"/>
      <c r="E13" s="482"/>
      <c r="F13" s="351"/>
    </row>
    <row r="14" spans="1:6" ht="142.5" customHeight="1">
      <c r="A14" s="15"/>
      <c r="B14" s="18" t="s">
        <v>188</v>
      </c>
      <c r="C14" s="18"/>
      <c r="D14" s="18"/>
      <c r="E14" s="482"/>
      <c r="F14" s="351"/>
    </row>
    <row r="15" spans="1:6" ht="12.75">
      <c r="A15" s="33"/>
      <c r="B15" s="18"/>
      <c r="C15" s="18" t="s">
        <v>32</v>
      </c>
      <c r="D15" s="18">
        <v>1</v>
      </c>
      <c r="E15" s="482"/>
      <c r="F15" s="358"/>
    </row>
    <row r="16" spans="1:6" ht="12.75">
      <c r="A16" s="33"/>
      <c r="B16" s="18"/>
      <c r="C16" s="18"/>
      <c r="D16" s="18"/>
      <c r="E16" s="482"/>
      <c r="F16" s="351"/>
    </row>
    <row r="17" spans="1:6" ht="12.75">
      <c r="A17" s="33"/>
      <c r="B17" s="18"/>
      <c r="C17" s="18"/>
      <c r="D17" s="18"/>
      <c r="E17" s="482"/>
      <c r="F17" s="351"/>
    </row>
    <row r="18" spans="1:6" ht="12.75">
      <c r="A18" s="15" t="s">
        <v>22</v>
      </c>
      <c r="B18" s="18" t="s">
        <v>3</v>
      </c>
      <c r="C18" s="18"/>
      <c r="D18" s="18"/>
      <c r="E18" s="482"/>
      <c r="F18" s="351"/>
    </row>
    <row r="19" spans="1:6" ht="91.5" customHeight="1">
      <c r="A19" s="15"/>
      <c r="B19" s="18" t="s">
        <v>189</v>
      </c>
      <c r="C19" s="18"/>
      <c r="D19" s="18"/>
      <c r="E19" s="482"/>
      <c r="F19" s="351"/>
    </row>
    <row r="20" spans="1:6" ht="12.75">
      <c r="A20" s="33"/>
      <c r="B20" s="18"/>
      <c r="C20" s="18" t="s">
        <v>32</v>
      </c>
      <c r="D20" s="18">
        <v>1</v>
      </c>
      <c r="E20" s="482"/>
      <c r="F20" s="358">
        <f>+D20*E20</f>
        <v>0</v>
      </c>
    </row>
    <row r="21" spans="1:6" ht="12.75">
      <c r="A21" s="33"/>
      <c r="B21" s="18"/>
      <c r="C21" s="18"/>
      <c r="D21" s="18"/>
      <c r="E21" s="482"/>
      <c r="F21" s="402"/>
    </row>
    <row r="22" spans="5:6" ht="13.5" thickBot="1">
      <c r="E22" s="402"/>
      <c r="F22" s="402"/>
    </row>
    <row r="23" spans="1:7" s="17" customFormat="1" ht="12.75" customHeight="1" thickBot="1">
      <c r="A23" s="15"/>
      <c r="B23" s="125" t="s">
        <v>382</v>
      </c>
      <c r="C23" s="126"/>
      <c r="D23" s="126"/>
      <c r="E23" s="483"/>
      <c r="F23" s="424">
        <f>SUM(F10:F22)</f>
        <v>0</v>
      </c>
      <c r="G23" s="3"/>
    </row>
  </sheetData>
  <sheetProtection password="D2CC" sheet="1" objects="1" scenarios="1" selectLockedCells="1"/>
  <mergeCells count="2">
    <mergeCell ref="A4:F4"/>
    <mergeCell ref="A5:F5"/>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&amp;C&amp;P</oddFooter>
  </headerFooter>
  <rowBreaks count="1" manualBreakCount="1">
    <brk id="10" max="255" man="1"/>
  </rowBreaks>
</worksheet>
</file>

<file path=xl/worksheets/sheet18.xml><?xml version="1.0" encoding="utf-8"?>
<worksheet xmlns="http://schemas.openxmlformats.org/spreadsheetml/2006/main" xmlns:r="http://schemas.openxmlformats.org/officeDocument/2006/relationships">
  <dimension ref="A1:F31"/>
  <sheetViews>
    <sheetView zoomScaleSheetLayoutView="100" zoomScalePageLayoutView="0" workbookViewId="0" topLeftCell="A1">
      <selection activeCell="E22" sqref="E22"/>
    </sheetView>
  </sheetViews>
  <sheetFormatPr defaultColWidth="9.140625" defaultRowHeight="12.75"/>
  <cols>
    <col min="1" max="1" width="5.140625" style="0" customWidth="1"/>
    <col min="2" max="2" width="47.421875" style="0" customWidth="1"/>
    <col min="3" max="3" width="8.28125" style="0" customWidth="1"/>
    <col min="4" max="4" width="7.28125" style="0" customWidth="1"/>
    <col min="5" max="5" width="7.7109375" style="0" customWidth="1"/>
    <col min="6" max="6" width="12.7109375" style="0" customWidth="1"/>
  </cols>
  <sheetData>
    <row r="1" spans="1:4" ht="18">
      <c r="A1" s="15"/>
      <c r="B1" s="3" t="s">
        <v>81</v>
      </c>
      <c r="C1" s="4"/>
      <c r="D1" s="4"/>
    </row>
    <row r="2" spans="1:4" ht="12.75">
      <c r="A2" s="10"/>
      <c r="B2" s="2"/>
      <c r="C2" s="11"/>
      <c r="D2" s="9"/>
    </row>
    <row r="3" spans="1:4" ht="64.5" customHeight="1">
      <c r="A3" s="487" t="s">
        <v>100</v>
      </c>
      <c r="B3" s="487"/>
      <c r="C3" s="487"/>
      <c r="D3" s="487"/>
    </row>
    <row r="4" spans="1:4" ht="53.25" customHeight="1">
      <c r="A4" s="487" t="s">
        <v>190</v>
      </c>
      <c r="B4" s="487"/>
      <c r="C4" s="487"/>
      <c r="D4" s="487"/>
    </row>
    <row r="5" spans="1:5" s="17" customFormat="1" ht="78" customHeight="1">
      <c r="A5" s="487" t="s">
        <v>191</v>
      </c>
      <c r="B5" s="487"/>
      <c r="C5" s="487"/>
      <c r="D5" s="487"/>
      <c r="E5" s="3"/>
    </row>
    <row r="6" spans="1:4" ht="79.5" customHeight="1">
      <c r="A6" s="487" t="s">
        <v>103</v>
      </c>
      <c r="B6" s="487"/>
      <c r="C6" s="487"/>
      <c r="D6" s="487"/>
    </row>
    <row r="7" spans="1:4" ht="129.75" customHeight="1">
      <c r="A7" s="487" t="s">
        <v>101</v>
      </c>
      <c r="B7" s="487"/>
      <c r="C7" s="487"/>
      <c r="D7" s="487"/>
    </row>
    <row r="8" spans="1:4" ht="39.75" customHeight="1">
      <c r="A8" s="487" t="s">
        <v>102</v>
      </c>
      <c r="B8" s="487"/>
      <c r="C8" s="487"/>
      <c r="D8" s="487"/>
    </row>
    <row r="9" spans="1:4" ht="12.75">
      <c r="A9" s="10"/>
      <c r="B9" s="2"/>
      <c r="C9" s="11"/>
      <c r="D9" s="9"/>
    </row>
    <row r="10" spans="1:6" ht="25.5">
      <c r="A10" s="10"/>
      <c r="B10" s="2"/>
      <c r="C10" s="65" t="s">
        <v>542</v>
      </c>
      <c r="D10" s="65" t="s">
        <v>469</v>
      </c>
      <c r="E10" s="65" t="s">
        <v>762</v>
      </c>
      <c r="F10" s="65" t="s">
        <v>543</v>
      </c>
    </row>
    <row r="11" spans="1:4" ht="12.75">
      <c r="A11" s="15" t="s">
        <v>20</v>
      </c>
      <c r="B11" s="18" t="s">
        <v>9</v>
      </c>
      <c r="C11" s="18"/>
      <c r="D11" s="18"/>
    </row>
    <row r="12" spans="1:6" ht="66.75" customHeight="1">
      <c r="A12" s="15"/>
      <c r="B12" s="18" t="s">
        <v>192</v>
      </c>
      <c r="C12" s="18"/>
      <c r="D12" s="18"/>
      <c r="E12" s="351"/>
      <c r="F12" s="351"/>
    </row>
    <row r="13" spans="1:6" s="17" customFormat="1" ht="12.75">
      <c r="A13" s="15"/>
      <c r="B13" s="18"/>
      <c r="C13" s="18" t="s">
        <v>5</v>
      </c>
      <c r="D13" s="18">
        <v>115</v>
      </c>
      <c r="E13" s="358"/>
      <c r="F13" s="358">
        <f>+D13*E13</f>
        <v>0</v>
      </c>
    </row>
    <row r="14" spans="1:6" ht="12.75">
      <c r="A14" s="33"/>
      <c r="B14" s="18"/>
      <c r="C14" s="18"/>
      <c r="D14" s="18"/>
      <c r="E14" s="351"/>
      <c r="F14" s="351"/>
    </row>
    <row r="15" spans="1:6" ht="12.75">
      <c r="A15" s="33"/>
      <c r="B15" s="18"/>
      <c r="C15" s="18"/>
      <c r="D15" s="18"/>
      <c r="E15" s="351"/>
      <c r="F15" s="351"/>
    </row>
    <row r="16" spans="1:6" ht="12.75">
      <c r="A16" s="15" t="s">
        <v>21</v>
      </c>
      <c r="B16" s="18" t="s">
        <v>2</v>
      </c>
      <c r="C16" s="18"/>
      <c r="D16" s="18"/>
      <c r="E16" s="351"/>
      <c r="F16" s="351"/>
    </row>
    <row r="17" spans="1:6" ht="66" customHeight="1">
      <c r="A17" s="15"/>
      <c r="B17" s="18" t="s">
        <v>193</v>
      </c>
      <c r="C17" s="18"/>
      <c r="D17" s="18"/>
      <c r="E17" s="351"/>
      <c r="F17" s="351"/>
    </row>
    <row r="18" spans="1:6" ht="12.75">
      <c r="A18" s="33"/>
      <c r="B18" s="18"/>
      <c r="C18" s="18" t="s">
        <v>5</v>
      </c>
      <c r="D18" s="18">
        <v>24</v>
      </c>
      <c r="E18" s="351"/>
      <c r="F18" s="358">
        <f>+D18*E18</f>
        <v>0</v>
      </c>
    </row>
    <row r="19" spans="1:6" ht="12.75">
      <c r="A19" s="10"/>
      <c r="B19" s="2"/>
      <c r="C19" s="11"/>
      <c r="D19" s="9"/>
      <c r="E19" s="351"/>
      <c r="F19" s="351"/>
    </row>
    <row r="20" spans="1:6" ht="12.75">
      <c r="A20" s="10"/>
      <c r="B20" s="2"/>
      <c r="C20" s="11"/>
      <c r="D20" s="9"/>
      <c r="E20" s="351"/>
      <c r="F20" s="351"/>
    </row>
    <row r="21" spans="1:6" ht="12.75">
      <c r="A21" s="15" t="s">
        <v>22</v>
      </c>
      <c r="B21" s="18" t="s">
        <v>3</v>
      </c>
      <c r="C21" s="18"/>
      <c r="D21" s="18"/>
      <c r="E21" s="351"/>
      <c r="F21" s="351"/>
    </row>
    <row r="22" spans="1:6" ht="66" customHeight="1">
      <c r="A22" s="15"/>
      <c r="B22" s="18" t="s">
        <v>194</v>
      </c>
      <c r="C22" s="18"/>
      <c r="D22" s="18"/>
      <c r="E22" s="351"/>
      <c r="F22" s="351"/>
    </row>
    <row r="23" spans="1:6" ht="12.75">
      <c r="A23" s="33"/>
      <c r="B23" s="18"/>
      <c r="C23" s="18" t="s">
        <v>5</v>
      </c>
      <c r="D23" s="18">
        <v>68</v>
      </c>
      <c r="E23" s="351"/>
      <c r="F23" s="358">
        <f>+D23*E23</f>
        <v>0</v>
      </c>
    </row>
    <row r="24" spans="1:6" ht="12.75">
      <c r="A24" s="33"/>
      <c r="B24" s="18"/>
      <c r="C24" s="18"/>
      <c r="D24" s="18"/>
      <c r="E24" s="351"/>
      <c r="F24" s="351"/>
    </row>
    <row r="25" spans="1:6" ht="12.75">
      <c r="A25" s="15" t="s">
        <v>23</v>
      </c>
      <c r="B25" s="18" t="s">
        <v>4</v>
      </c>
      <c r="C25" s="18"/>
      <c r="D25" s="18"/>
      <c r="E25" s="351"/>
      <c r="F25" s="351"/>
    </row>
    <row r="26" spans="1:6" ht="76.5">
      <c r="A26" s="15"/>
      <c r="B26" s="18" t="s">
        <v>195</v>
      </c>
      <c r="C26" s="18"/>
      <c r="D26" s="18"/>
      <c r="E26" s="351"/>
      <c r="F26" s="351"/>
    </row>
    <row r="27" spans="1:6" ht="12.75">
      <c r="A27" s="33"/>
      <c r="B27" s="18"/>
      <c r="C27" s="18" t="s">
        <v>5</v>
      </c>
      <c r="D27" s="18">
        <v>13</v>
      </c>
      <c r="E27" s="351"/>
      <c r="F27" s="358">
        <f>+D27*E27</f>
        <v>0</v>
      </c>
    </row>
    <row r="28" spans="1:6" ht="12.75">
      <c r="A28" s="10"/>
      <c r="B28" s="2"/>
      <c r="C28" s="11"/>
      <c r="D28" s="9"/>
      <c r="E28" s="351"/>
      <c r="F28" s="351"/>
    </row>
    <row r="29" spans="1:6" ht="12.75">
      <c r="A29" s="10"/>
      <c r="B29" s="2"/>
      <c r="C29" s="11"/>
      <c r="D29" s="9"/>
      <c r="E29" s="402"/>
      <c r="F29" s="402"/>
    </row>
    <row r="30" spans="5:6" ht="12.75">
      <c r="E30" s="402"/>
      <c r="F30" s="402"/>
    </row>
    <row r="31" spans="1:6" s="17" customFormat="1" ht="12.75" customHeight="1">
      <c r="A31" s="15"/>
      <c r="B31" s="108" t="s">
        <v>383</v>
      </c>
      <c r="C31" s="109"/>
      <c r="D31" s="109"/>
      <c r="E31" s="405"/>
      <c r="F31" s="414">
        <f>SUM(F12:F30)</f>
        <v>0</v>
      </c>
    </row>
  </sheetData>
  <sheetProtection password="D2CC" sheet="1" objects="1" scenarios="1" selectLockedCells="1"/>
  <mergeCells count="6">
    <mergeCell ref="A3:D3"/>
    <mergeCell ref="A4:D4"/>
    <mergeCell ref="A5:D5"/>
    <mergeCell ref="A6:D6"/>
    <mergeCell ref="A7:D7"/>
    <mergeCell ref="A8:D8"/>
  </mergeCells>
  <printOptions/>
  <pageMargins left="0.7086614173228347" right="0.7086614173228347" top="0.7480314960629921" bottom="0.7480314960629921" header="0.31496062992125984" footer="0.31496062992125984"/>
  <pageSetup horizontalDpi="300" verticalDpi="300" orientation="portrait" paperSize="9" r:id="rId1"/>
  <headerFooter>
    <oddFooter>&amp;C&amp;P</oddFooter>
  </headerFooter>
  <rowBreaks count="1" manualBreakCount="1">
    <brk id="14" max="255" man="1"/>
  </rowBreaks>
</worksheet>
</file>

<file path=xl/worksheets/sheet19.xml><?xml version="1.0" encoding="utf-8"?>
<worksheet xmlns="http://schemas.openxmlformats.org/spreadsheetml/2006/main" xmlns:r="http://schemas.openxmlformats.org/officeDocument/2006/relationships">
  <dimension ref="A1:G280"/>
  <sheetViews>
    <sheetView zoomScaleSheetLayoutView="100" zoomScalePageLayoutView="0" workbookViewId="0" topLeftCell="A1">
      <selection activeCell="E135" sqref="E135"/>
    </sheetView>
  </sheetViews>
  <sheetFormatPr defaultColWidth="9.140625" defaultRowHeight="12.75"/>
  <cols>
    <col min="1" max="1" width="5.57421875" style="135" bestFit="1" customWidth="1"/>
    <col min="2" max="2" width="50.140625" style="160" customWidth="1"/>
    <col min="3" max="3" width="6.8515625" style="136" customWidth="1"/>
    <col min="4" max="4" width="4.57421875" style="136" bestFit="1" customWidth="1"/>
    <col min="5" max="5" width="10.140625" style="136" customWidth="1"/>
    <col min="6" max="6" width="11.7109375" style="136" customWidth="1"/>
    <col min="7" max="7" width="16.57421875" style="135" customWidth="1"/>
    <col min="8" max="16384" width="9.140625" style="137" customWidth="1"/>
  </cols>
  <sheetData>
    <row r="1" ht="12.75">
      <c r="B1" s="135"/>
    </row>
    <row r="2" spans="1:7" ht="12.75">
      <c r="A2" s="138"/>
      <c r="B2" s="139" t="s">
        <v>387</v>
      </c>
      <c r="C2" s="140"/>
      <c r="D2" s="140"/>
      <c r="E2" s="140"/>
      <c r="F2" s="141"/>
      <c r="G2" s="17"/>
    </row>
    <row r="3" spans="1:7" ht="12.75">
      <c r="A3" s="138"/>
      <c r="B3" s="139"/>
      <c r="C3" s="140"/>
      <c r="D3" s="140"/>
      <c r="E3" s="140"/>
      <c r="F3" s="141"/>
      <c r="G3" s="17"/>
    </row>
    <row r="4" spans="1:7" ht="12.75">
      <c r="A4" s="138"/>
      <c r="B4" s="139" t="s">
        <v>388</v>
      </c>
      <c r="C4" s="140"/>
      <c r="D4" s="140"/>
      <c r="E4" s="140"/>
      <c r="F4" s="141"/>
      <c r="G4" s="17"/>
    </row>
    <row r="5" spans="1:7" ht="63.75">
      <c r="A5" s="138"/>
      <c r="B5" s="142" t="s">
        <v>389</v>
      </c>
      <c r="C5" s="140"/>
      <c r="D5" s="140"/>
      <c r="E5" s="140"/>
      <c r="F5" s="141"/>
      <c r="G5" s="17"/>
    </row>
    <row r="6" spans="1:7" ht="63.75">
      <c r="A6" s="138"/>
      <c r="B6" s="142" t="s">
        <v>390</v>
      </c>
      <c r="C6" s="140"/>
      <c r="D6" s="140"/>
      <c r="E6" s="140"/>
      <c r="F6" s="141"/>
      <c r="G6" s="17"/>
    </row>
    <row r="7" spans="1:7" ht="89.25">
      <c r="A7" s="138"/>
      <c r="B7" s="142" t="s">
        <v>391</v>
      </c>
      <c r="C7" s="140"/>
      <c r="D7" s="140"/>
      <c r="E7" s="140"/>
      <c r="F7" s="141"/>
      <c r="G7" s="17"/>
    </row>
    <row r="8" spans="1:7" ht="12.75">
      <c r="A8" s="138"/>
      <c r="B8" s="142"/>
      <c r="C8" s="140"/>
      <c r="D8" s="140"/>
      <c r="E8" s="140"/>
      <c r="F8" s="141"/>
      <c r="G8" s="17"/>
    </row>
    <row r="9" spans="1:7" ht="12.75">
      <c r="A9" s="140"/>
      <c r="B9" s="143"/>
      <c r="C9" s="140"/>
      <c r="D9" s="140"/>
      <c r="E9" s="140"/>
      <c r="F9" s="141"/>
      <c r="G9" s="17"/>
    </row>
    <row r="10" spans="1:7" ht="12.75">
      <c r="A10" s="138">
        <v>1</v>
      </c>
      <c r="B10" s="143" t="s">
        <v>392</v>
      </c>
      <c r="C10" s="140"/>
      <c r="D10" s="140"/>
      <c r="E10" s="140"/>
      <c r="F10" s="141"/>
      <c r="G10" s="17"/>
    </row>
    <row r="11" spans="1:7" ht="12.75">
      <c r="A11" s="140"/>
      <c r="B11" s="143"/>
      <c r="C11" s="140"/>
      <c r="D11" s="140"/>
      <c r="E11" s="140"/>
      <c r="F11" s="141"/>
      <c r="G11" s="17"/>
    </row>
    <row r="12" spans="1:7" ht="12.75">
      <c r="A12" s="140"/>
      <c r="B12" s="143"/>
      <c r="C12" s="140"/>
      <c r="D12" s="140"/>
      <c r="E12" s="140"/>
      <c r="F12" s="141"/>
      <c r="G12" s="17"/>
    </row>
    <row r="13" spans="1:7" ht="12.75">
      <c r="A13" s="144" t="s">
        <v>393</v>
      </c>
      <c r="B13" s="502" t="s">
        <v>394</v>
      </c>
      <c r="C13" s="145" t="s">
        <v>395</v>
      </c>
      <c r="D13" s="504" t="s">
        <v>469</v>
      </c>
      <c r="E13" s="146" t="s">
        <v>395</v>
      </c>
      <c r="F13" s="146" t="s">
        <v>396</v>
      </c>
      <c r="G13" s="17"/>
    </row>
    <row r="14" spans="1:7" ht="12.75">
      <c r="A14" s="147" t="s">
        <v>397</v>
      </c>
      <c r="B14" s="503"/>
      <c r="C14" s="148" t="s">
        <v>761</v>
      </c>
      <c r="D14" s="505"/>
      <c r="E14" s="149" t="s">
        <v>398</v>
      </c>
      <c r="F14" s="149" t="s">
        <v>399</v>
      </c>
      <c r="G14" s="17"/>
    </row>
    <row r="15" spans="1:7" ht="12.75">
      <c r="A15" s="150"/>
      <c r="B15" s="151"/>
      <c r="C15" s="150"/>
      <c r="D15" s="150"/>
      <c r="E15" s="150"/>
      <c r="F15" s="150"/>
      <c r="G15" s="17"/>
    </row>
    <row r="16" spans="1:7" ht="12.75">
      <c r="A16" s="150"/>
      <c r="B16" s="151"/>
      <c r="C16" s="150"/>
      <c r="D16" s="150"/>
      <c r="E16" s="150"/>
      <c r="F16" s="150"/>
      <c r="G16" s="17"/>
    </row>
    <row r="17" spans="1:7" ht="25.5">
      <c r="A17" s="152">
        <v>1</v>
      </c>
      <c r="B17" s="142" t="s">
        <v>400</v>
      </c>
      <c r="C17" s="153" t="s">
        <v>401</v>
      </c>
      <c r="D17" s="153">
        <v>1</v>
      </c>
      <c r="E17" s="364"/>
      <c r="F17" s="425">
        <f>D17*E17</f>
        <v>0</v>
      </c>
      <c r="G17" s="17"/>
    </row>
    <row r="18" spans="1:7" ht="12.75">
      <c r="A18" s="154"/>
      <c r="B18" s="155"/>
      <c r="C18" s="150"/>
      <c r="D18" s="150"/>
      <c r="E18" s="365"/>
      <c r="F18" s="425"/>
      <c r="G18" s="17"/>
    </row>
    <row r="19" spans="1:7" ht="102">
      <c r="A19" s="152">
        <v>2</v>
      </c>
      <c r="B19" s="142" t="s">
        <v>402</v>
      </c>
      <c r="C19" s="153" t="s">
        <v>401</v>
      </c>
      <c r="D19" s="153">
        <v>1</v>
      </c>
      <c r="E19" s="364"/>
      <c r="F19" s="425">
        <f>D19*E19</f>
        <v>0</v>
      </c>
      <c r="G19" s="17"/>
    </row>
    <row r="20" spans="1:7" ht="38.25">
      <c r="A20" s="156"/>
      <c r="B20" s="157" t="s">
        <v>403</v>
      </c>
      <c r="C20" s="153"/>
      <c r="D20" s="153"/>
      <c r="E20" s="366"/>
      <c r="F20" s="425"/>
      <c r="G20" s="17"/>
    </row>
    <row r="21" spans="1:7" ht="12.75">
      <c r="A21" s="156"/>
      <c r="B21" s="157"/>
      <c r="C21" s="153"/>
      <c r="D21" s="153"/>
      <c r="E21" s="366"/>
      <c r="F21" s="425"/>
      <c r="G21" s="17"/>
    </row>
    <row r="22" spans="1:7" ht="114.75">
      <c r="A22" s="152">
        <v>3</v>
      </c>
      <c r="B22" s="158" t="s">
        <v>404</v>
      </c>
      <c r="C22" s="153"/>
      <c r="D22" s="159"/>
      <c r="E22" s="366"/>
      <c r="F22" s="425"/>
      <c r="G22" s="17"/>
    </row>
    <row r="23" spans="1:7" ht="12.75">
      <c r="A23" s="152"/>
      <c r="E23" s="367"/>
      <c r="F23" s="425"/>
      <c r="G23" s="17"/>
    </row>
    <row r="24" spans="1:7" ht="12.75">
      <c r="A24" s="152"/>
      <c r="B24" s="142" t="s">
        <v>405</v>
      </c>
      <c r="C24" s="161" t="s">
        <v>406</v>
      </c>
      <c r="D24" s="159">
        <v>25</v>
      </c>
      <c r="E24" s="364"/>
      <c r="F24" s="425">
        <f>D24*E24</f>
        <v>0</v>
      </c>
      <c r="G24" s="17"/>
    </row>
    <row r="25" spans="1:7" ht="12.75">
      <c r="A25" s="152"/>
      <c r="B25" s="142" t="s">
        <v>407</v>
      </c>
      <c r="C25" s="161" t="s">
        <v>406</v>
      </c>
      <c r="D25" s="159">
        <v>7</v>
      </c>
      <c r="E25" s="364"/>
      <c r="F25" s="425">
        <f>D25*E25</f>
        <v>0</v>
      </c>
      <c r="G25" s="17"/>
    </row>
    <row r="26" spans="1:7" ht="12.75">
      <c r="A26" s="152"/>
      <c r="B26" s="142"/>
      <c r="C26" s="161"/>
      <c r="D26" s="159"/>
      <c r="E26" s="366"/>
      <c r="F26" s="425"/>
      <c r="G26" s="17"/>
    </row>
    <row r="27" spans="1:7" ht="63.75">
      <c r="A27" s="152">
        <v>4</v>
      </c>
      <c r="B27" s="106" t="s">
        <v>408</v>
      </c>
      <c r="C27" s="153"/>
      <c r="D27" s="159"/>
      <c r="E27" s="366"/>
      <c r="F27" s="425"/>
      <c r="G27" s="17"/>
    </row>
    <row r="28" spans="1:7" ht="12.75">
      <c r="A28" s="152"/>
      <c r="B28" s="142"/>
      <c r="C28" s="162"/>
      <c r="D28" s="162"/>
      <c r="E28" s="368"/>
      <c r="F28" s="425"/>
      <c r="G28" s="17"/>
    </row>
    <row r="29" spans="1:7" ht="12.75">
      <c r="A29" s="152"/>
      <c r="B29" s="142" t="s">
        <v>409</v>
      </c>
      <c r="C29" s="161" t="s">
        <v>406</v>
      </c>
      <c r="D29" s="159">
        <v>25</v>
      </c>
      <c r="E29" s="364"/>
      <c r="F29" s="425">
        <f>D29*E29</f>
        <v>0</v>
      </c>
      <c r="G29" s="17"/>
    </row>
    <row r="30" spans="1:7" ht="12.75">
      <c r="A30" s="152"/>
      <c r="B30" s="142" t="s">
        <v>410</v>
      </c>
      <c r="C30" s="161" t="s">
        <v>406</v>
      </c>
      <c r="D30" s="159">
        <v>7</v>
      </c>
      <c r="E30" s="364"/>
      <c r="F30" s="425">
        <f>D30*E30</f>
        <v>0</v>
      </c>
      <c r="G30" s="17"/>
    </row>
    <row r="31" spans="1:7" ht="12.75">
      <c r="A31" s="152"/>
      <c r="B31" s="163"/>
      <c r="C31" s="161"/>
      <c r="D31" s="159"/>
      <c r="E31" s="366"/>
      <c r="F31" s="425"/>
      <c r="G31" s="17"/>
    </row>
    <row r="32" spans="1:7" ht="63.75">
      <c r="A32" s="152">
        <v>5</v>
      </c>
      <c r="B32" s="158" t="s">
        <v>411</v>
      </c>
      <c r="C32" s="153"/>
      <c r="D32" s="153"/>
      <c r="E32" s="366"/>
      <c r="F32" s="425"/>
      <c r="G32" s="17"/>
    </row>
    <row r="33" spans="1:7" ht="12.75">
      <c r="A33" s="152"/>
      <c r="B33" s="106" t="s">
        <v>412</v>
      </c>
      <c r="C33" s="164" t="s">
        <v>32</v>
      </c>
      <c r="D33" s="164">
        <v>2</v>
      </c>
      <c r="E33" s="364"/>
      <c r="F33" s="425">
        <f>D33*E33</f>
        <v>0</v>
      </c>
      <c r="G33" s="17"/>
    </row>
    <row r="34" spans="1:7" ht="12.75">
      <c r="A34" s="152"/>
      <c r="B34" s="106" t="s">
        <v>413</v>
      </c>
      <c r="C34" s="164" t="s">
        <v>32</v>
      </c>
      <c r="D34" s="164">
        <v>1</v>
      </c>
      <c r="E34" s="364"/>
      <c r="F34" s="425">
        <f>D34*E34</f>
        <v>0</v>
      </c>
      <c r="G34" s="17"/>
    </row>
    <row r="35" spans="1:7" ht="12.75">
      <c r="A35" s="152"/>
      <c r="B35" s="106"/>
      <c r="C35" s="164"/>
      <c r="D35" s="164"/>
      <c r="E35" s="366"/>
      <c r="F35" s="425"/>
      <c r="G35" s="17"/>
    </row>
    <row r="36" spans="1:7" ht="63.75">
      <c r="A36" s="152">
        <v>6</v>
      </c>
      <c r="B36" s="4" t="s">
        <v>414</v>
      </c>
      <c r="C36" s="164" t="s">
        <v>32</v>
      </c>
      <c r="D36" s="164">
        <v>2</v>
      </c>
      <c r="E36" s="364"/>
      <c r="F36" s="364">
        <f>D36*E36</f>
        <v>0</v>
      </c>
      <c r="G36" s="17"/>
    </row>
    <row r="37" spans="1:7" ht="12.75">
      <c r="A37" s="152"/>
      <c r="B37" s="4"/>
      <c r="C37" s="164"/>
      <c r="D37" s="164"/>
      <c r="E37" s="366"/>
      <c r="F37" s="425"/>
      <c r="G37" s="17"/>
    </row>
    <row r="38" spans="1:7" ht="38.25">
      <c r="A38" s="152">
        <v>7</v>
      </c>
      <c r="B38" s="4" t="s">
        <v>415</v>
      </c>
      <c r="C38" s="165"/>
      <c r="D38" s="165"/>
      <c r="E38" s="369"/>
      <c r="F38" s="426"/>
      <c r="G38" s="17"/>
    </row>
    <row r="39" spans="1:7" ht="63.75">
      <c r="A39" s="152"/>
      <c r="B39" s="4" t="s">
        <v>416</v>
      </c>
      <c r="C39" s="165"/>
      <c r="D39" s="165"/>
      <c r="E39" s="369"/>
      <c r="F39" s="426"/>
      <c r="G39" s="17"/>
    </row>
    <row r="40" spans="1:7" ht="25.5">
      <c r="A40" s="152"/>
      <c r="B40" s="4" t="s">
        <v>417</v>
      </c>
      <c r="C40" s="165"/>
      <c r="D40" s="165"/>
      <c r="E40" s="369"/>
      <c r="F40" s="426"/>
      <c r="G40" s="17"/>
    </row>
    <row r="41" spans="1:7" ht="12.75">
      <c r="A41" s="152"/>
      <c r="B41" s="4" t="s">
        <v>418</v>
      </c>
      <c r="C41" s="165" t="s">
        <v>32</v>
      </c>
      <c r="D41" s="165">
        <v>1</v>
      </c>
      <c r="E41" s="364"/>
      <c r="F41" s="364">
        <f>D41*E41</f>
        <v>0</v>
      </c>
      <c r="G41" s="17"/>
    </row>
    <row r="42" spans="1:7" ht="12.75">
      <c r="A42" s="152"/>
      <c r="B42" s="106"/>
      <c r="C42" s="164"/>
      <c r="D42" s="164"/>
      <c r="E42" s="366"/>
      <c r="F42" s="425"/>
      <c r="G42" s="17"/>
    </row>
    <row r="43" spans="1:7" ht="38.25">
      <c r="A43" s="152">
        <v>8</v>
      </c>
      <c r="B43" s="106" t="s">
        <v>419</v>
      </c>
      <c r="C43" s="166" t="s">
        <v>401</v>
      </c>
      <c r="D43" s="166">
        <v>2</v>
      </c>
      <c r="E43" s="364"/>
      <c r="F43" s="425">
        <f>D43*E43</f>
        <v>0</v>
      </c>
      <c r="G43" s="17"/>
    </row>
    <row r="44" spans="1:7" ht="12.75">
      <c r="A44" s="152"/>
      <c r="B44" s="163"/>
      <c r="C44" s="167"/>
      <c r="D44" s="168"/>
      <c r="E44" s="364"/>
      <c r="F44" s="425"/>
      <c r="G44" s="17"/>
    </row>
    <row r="45" spans="1:7" ht="51">
      <c r="A45" s="152">
        <v>9</v>
      </c>
      <c r="B45" s="169" t="s">
        <v>420</v>
      </c>
      <c r="C45" s="153" t="s">
        <v>401</v>
      </c>
      <c r="D45" s="153">
        <v>2</v>
      </c>
      <c r="E45" s="364"/>
      <c r="F45" s="425">
        <f>D45*E45</f>
        <v>0</v>
      </c>
      <c r="G45" s="17"/>
    </row>
    <row r="46" spans="1:7" ht="12.75">
      <c r="A46" s="170"/>
      <c r="B46" s="163"/>
      <c r="C46" s="167"/>
      <c r="D46" s="168"/>
      <c r="E46" s="364"/>
      <c r="F46" s="425"/>
      <c r="G46" s="17"/>
    </row>
    <row r="47" spans="1:7" ht="51">
      <c r="A47" s="152">
        <v>10</v>
      </c>
      <c r="B47" s="169" t="s">
        <v>421</v>
      </c>
      <c r="C47" s="153" t="s">
        <v>401</v>
      </c>
      <c r="D47" s="153">
        <v>1</v>
      </c>
      <c r="E47" s="364"/>
      <c r="F47" s="425">
        <f>D47*E47</f>
        <v>0</v>
      </c>
      <c r="G47" s="17"/>
    </row>
    <row r="48" spans="1:7" ht="12.75">
      <c r="A48" s="152"/>
      <c r="B48" s="171"/>
      <c r="C48" s="153"/>
      <c r="D48" s="153"/>
      <c r="E48" s="364"/>
      <c r="F48" s="425"/>
      <c r="G48" s="17"/>
    </row>
    <row r="49" spans="1:7" ht="63.75">
      <c r="A49" s="152">
        <v>11</v>
      </c>
      <c r="B49" s="142" t="s">
        <v>422</v>
      </c>
      <c r="C49" s="166" t="s">
        <v>401</v>
      </c>
      <c r="D49" s="166">
        <v>1</v>
      </c>
      <c r="E49" s="364"/>
      <c r="F49" s="425">
        <f>D49*E49</f>
        <v>0</v>
      </c>
      <c r="G49" s="17"/>
    </row>
    <row r="50" spans="1:7" ht="12.75">
      <c r="A50" s="152"/>
      <c r="B50" s="171"/>
      <c r="C50" s="153"/>
      <c r="D50" s="153"/>
      <c r="E50" s="366"/>
      <c r="F50" s="425"/>
      <c r="G50" s="17"/>
    </row>
    <row r="51" spans="1:7" ht="12.75">
      <c r="A51" s="152"/>
      <c r="B51" s="106"/>
      <c r="C51" s="153"/>
      <c r="D51" s="153"/>
      <c r="E51" s="370"/>
      <c r="F51" s="425"/>
      <c r="G51" s="17"/>
    </row>
    <row r="52" spans="1:7" ht="12.75">
      <c r="A52" s="172"/>
      <c r="B52" s="232" t="s">
        <v>120</v>
      </c>
      <c r="C52" s="173"/>
      <c r="D52" s="173"/>
      <c r="E52" s="371"/>
      <c r="F52" s="427">
        <f>SUM(F17:F50)</f>
        <v>0</v>
      </c>
      <c r="G52" s="17"/>
    </row>
    <row r="53" spans="1:7" ht="12.75">
      <c r="A53" s="152"/>
      <c r="B53" s="106"/>
      <c r="C53" s="153"/>
      <c r="D53" s="153"/>
      <c r="E53" s="372"/>
      <c r="F53" s="373"/>
      <c r="G53" s="17"/>
    </row>
    <row r="54" spans="1:7" ht="12.75">
      <c r="A54" s="152"/>
      <c r="B54" s="106"/>
      <c r="C54" s="153"/>
      <c r="D54" s="153"/>
      <c r="E54" s="372"/>
      <c r="F54" s="373"/>
      <c r="G54" s="17"/>
    </row>
    <row r="55" spans="1:7" ht="12.75">
      <c r="A55" s="152"/>
      <c r="B55" s="106"/>
      <c r="C55" s="153"/>
      <c r="D55" s="153"/>
      <c r="E55" s="372"/>
      <c r="F55" s="373"/>
      <c r="G55" s="17"/>
    </row>
    <row r="56" spans="1:7" ht="12.75">
      <c r="A56" s="174">
        <v>2</v>
      </c>
      <c r="B56" s="175" t="s">
        <v>423</v>
      </c>
      <c r="C56" s="176"/>
      <c r="D56" s="176"/>
      <c r="E56" s="373"/>
      <c r="F56" s="373"/>
      <c r="G56" s="17"/>
    </row>
    <row r="57" spans="1:7" ht="12.75">
      <c r="A57" s="174"/>
      <c r="B57" s="175"/>
      <c r="C57" s="176"/>
      <c r="D57" s="176"/>
      <c r="E57" s="373"/>
      <c r="F57" s="373"/>
      <c r="G57" s="17"/>
    </row>
    <row r="58" spans="1:7" ht="12.75">
      <c r="A58" s="177"/>
      <c r="B58" s="170"/>
      <c r="C58" s="176"/>
      <c r="D58" s="176"/>
      <c r="E58" s="373"/>
      <c r="F58" s="373"/>
      <c r="G58" s="17"/>
    </row>
    <row r="59" spans="1:7" ht="12.75">
      <c r="A59" s="144" t="s">
        <v>393</v>
      </c>
      <c r="B59" s="502" t="s">
        <v>394</v>
      </c>
      <c r="C59" s="145" t="s">
        <v>395</v>
      </c>
      <c r="D59" s="504" t="s">
        <v>469</v>
      </c>
      <c r="E59" s="374" t="s">
        <v>395</v>
      </c>
      <c r="F59" s="374" t="s">
        <v>396</v>
      </c>
      <c r="G59" s="17"/>
    </row>
    <row r="60" spans="1:7" ht="12.75">
      <c r="A60" s="147" t="s">
        <v>397</v>
      </c>
      <c r="B60" s="503"/>
      <c r="C60" s="148" t="s">
        <v>761</v>
      </c>
      <c r="D60" s="505"/>
      <c r="E60" s="375" t="s">
        <v>398</v>
      </c>
      <c r="F60" s="375" t="s">
        <v>399</v>
      </c>
      <c r="G60" s="17"/>
    </row>
    <row r="61" spans="1:7" ht="12.75">
      <c r="A61" s="154"/>
      <c r="B61" s="155"/>
      <c r="C61" s="150"/>
      <c r="D61" s="150"/>
      <c r="E61" s="376"/>
      <c r="F61" s="376"/>
      <c r="G61" s="17"/>
    </row>
    <row r="62" spans="1:7" ht="25.5">
      <c r="A62" s="152">
        <v>1</v>
      </c>
      <c r="B62" s="106" t="s">
        <v>400</v>
      </c>
      <c r="C62" s="164" t="s">
        <v>401</v>
      </c>
      <c r="D62" s="164">
        <v>1</v>
      </c>
      <c r="E62" s="364"/>
      <c r="F62" s="425">
        <f>D62*E62</f>
        <v>0</v>
      </c>
      <c r="G62" s="17"/>
    </row>
    <row r="63" spans="1:7" ht="12.75">
      <c r="A63" s="152"/>
      <c r="B63" s="106"/>
      <c r="C63" s="164"/>
      <c r="D63" s="164"/>
      <c r="E63" s="364"/>
      <c r="F63" s="425"/>
      <c r="G63" s="17"/>
    </row>
    <row r="64" spans="1:7" ht="89.25">
      <c r="A64" s="152">
        <v>2</v>
      </c>
      <c r="B64" s="106" t="s">
        <v>424</v>
      </c>
      <c r="C64" s="178"/>
      <c r="D64" s="179"/>
      <c r="E64" s="364"/>
      <c r="F64" s="425"/>
      <c r="G64" s="17"/>
    </row>
    <row r="65" spans="1:7" ht="12.75">
      <c r="A65" s="156"/>
      <c r="B65" s="142" t="s">
        <v>425</v>
      </c>
      <c r="C65" s="178" t="s">
        <v>426</v>
      </c>
      <c r="D65" s="179">
        <v>6</v>
      </c>
      <c r="E65" s="364"/>
      <c r="F65" s="425">
        <f>D65*E65</f>
        <v>0</v>
      </c>
      <c r="G65" s="17"/>
    </row>
    <row r="66" spans="1:7" ht="12.75">
      <c r="A66" s="156"/>
      <c r="B66" s="142" t="s">
        <v>427</v>
      </c>
      <c r="C66" s="178" t="s">
        <v>426</v>
      </c>
      <c r="D66" s="179">
        <v>12</v>
      </c>
      <c r="E66" s="364"/>
      <c r="F66" s="425">
        <f>D66*E66</f>
        <v>0</v>
      </c>
      <c r="G66" s="17"/>
    </row>
    <row r="67" spans="1:7" ht="12.75">
      <c r="A67" s="156"/>
      <c r="B67" s="142"/>
      <c r="C67" s="178"/>
      <c r="D67" s="179"/>
      <c r="E67" s="364"/>
      <c r="F67" s="425"/>
      <c r="G67" s="17"/>
    </row>
    <row r="68" spans="1:7" ht="63.75">
      <c r="A68" s="152">
        <v>3</v>
      </c>
      <c r="B68" s="106" t="s">
        <v>428</v>
      </c>
      <c r="C68" s="164" t="s">
        <v>401</v>
      </c>
      <c r="D68" s="164">
        <v>1</v>
      </c>
      <c r="E68" s="364"/>
      <c r="F68" s="425">
        <f>D68*E68</f>
        <v>0</v>
      </c>
      <c r="G68" s="39"/>
    </row>
    <row r="69" spans="1:7" ht="25.5">
      <c r="A69" s="152"/>
      <c r="B69" s="157" t="s">
        <v>429</v>
      </c>
      <c r="C69" s="164"/>
      <c r="D69" s="164"/>
      <c r="E69" s="377"/>
      <c r="F69" s="425"/>
      <c r="G69" s="39"/>
    </row>
    <row r="70" spans="1:7" ht="12.75">
      <c r="A70" s="152"/>
      <c r="B70" s="157"/>
      <c r="C70" s="164"/>
      <c r="D70" s="164"/>
      <c r="E70" s="377"/>
      <c r="F70" s="425"/>
      <c r="G70" s="39"/>
    </row>
    <row r="71" spans="1:7" ht="102">
      <c r="A71" s="152">
        <v>4</v>
      </c>
      <c r="B71" s="106" t="s">
        <v>430</v>
      </c>
      <c r="C71" s="164" t="s">
        <v>32</v>
      </c>
      <c r="D71" s="164">
        <v>1</v>
      </c>
      <c r="E71" s="364"/>
      <c r="F71" s="425">
        <f>D71*E71</f>
        <v>0</v>
      </c>
      <c r="G71" s="39"/>
    </row>
    <row r="72" spans="1:7" ht="12.75">
      <c r="A72" s="152"/>
      <c r="B72" s="157"/>
      <c r="C72" s="164"/>
      <c r="D72" s="131"/>
      <c r="E72" s="378"/>
      <c r="F72" s="425"/>
      <c r="G72" s="39"/>
    </row>
    <row r="73" spans="1:7" ht="114.75">
      <c r="A73" s="152">
        <v>5</v>
      </c>
      <c r="B73" s="106" t="s">
        <v>431</v>
      </c>
      <c r="C73" s="153"/>
      <c r="D73" s="153"/>
      <c r="E73" s="364"/>
      <c r="F73" s="425"/>
      <c r="G73" s="39"/>
    </row>
    <row r="74" spans="1:7" ht="25.5">
      <c r="A74" s="152"/>
      <c r="B74" s="106" t="s">
        <v>432</v>
      </c>
      <c r="C74" s="153"/>
      <c r="D74" s="153"/>
      <c r="E74" s="364"/>
      <c r="F74" s="425"/>
      <c r="G74" s="39"/>
    </row>
    <row r="75" spans="1:7" ht="12.75">
      <c r="A75" s="152"/>
      <c r="B75" s="142" t="s">
        <v>433</v>
      </c>
      <c r="C75" s="178" t="s">
        <v>406</v>
      </c>
      <c r="D75" s="179">
        <v>20</v>
      </c>
      <c r="E75" s="364"/>
      <c r="F75" s="425">
        <f>D75*E75</f>
        <v>0</v>
      </c>
      <c r="G75" s="39"/>
    </row>
    <row r="76" spans="1:7" ht="12.75">
      <c r="A76" s="156"/>
      <c r="B76" s="142" t="s">
        <v>434</v>
      </c>
      <c r="C76" s="178" t="s">
        <v>406</v>
      </c>
      <c r="D76" s="179">
        <v>20</v>
      </c>
      <c r="E76" s="364"/>
      <c r="F76" s="425">
        <f>D76*E76</f>
        <v>0</v>
      </c>
      <c r="G76" s="39"/>
    </row>
    <row r="77" spans="1:7" ht="12.75">
      <c r="A77" s="156"/>
      <c r="B77" s="142" t="s">
        <v>435</v>
      </c>
      <c r="C77" s="178" t="s">
        <v>406</v>
      </c>
      <c r="D77" s="179">
        <v>15</v>
      </c>
      <c r="E77" s="364"/>
      <c r="F77" s="425">
        <f>D77*E77</f>
        <v>0</v>
      </c>
      <c r="G77" s="39"/>
    </row>
    <row r="78" spans="1:7" ht="12.75">
      <c r="A78" s="156"/>
      <c r="B78" s="180" t="s">
        <v>388</v>
      </c>
      <c r="C78" s="153"/>
      <c r="D78" s="159"/>
      <c r="E78" s="364"/>
      <c r="F78" s="425"/>
      <c r="G78" s="39"/>
    </row>
    <row r="79" spans="1:7" ht="25.5">
      <c r="A79" s="156"/>
      <c r="B79" s="181" t="s">
        <v>436</v>
      </c>
      <c r="C79" s="153"/>
      <c r="D79" s="153"/>
      <c r="E79" s="364"/>
      <c r="F79" s="425"/>
      <c r="G79" s="39"/>
    </row>
    <row r="80" spans="1:7" ht="12.75">
      <c r="A80" s="156"/>
      <c r="B80" s="181"/>
      <c r="C80" s="153"/>
      <c r="D80" s="153"/>
      <c r="E80" s="364"/>
      <c r="F80" s="425"/>
      <c r="G80" s="39"/>
    </row>
    <row r="81" spans="1:7" ht="25.5">
      <c r="A81" s="152">
        <v>6</v>
      </c>
      <c r="B81" s="106" t="s">
        <v>437</v>
      </c>
      <c r="C81" s="164" t="s">
        <v>32</v>
      </c>
      <c r="D81" s="164">
        <v>1</v>
      </c>
      <c r="E81" s="364"/>
      <c r="F81" s="425">
        <f>D81*E81</f>
        <v>0</v>
      </c>
      <c r="G81" s="39"/>
    </row>
    <row r="82" spans="1:7" ht="12.75">
      <c r="A82" s="152"/>
      <c r="B82" s="163"/>
      <c r="C82" s="164"/>
      <c r="D82" s="164"/>
      <c r="E82" s="364"/>
      <c r="F82" s="425"/>
      <c r="G82" s="39"/>
    </row>
    <row r="83" spans="1:7" ht="25.5">
      <c r="A83" s="152">
        <v>7</v>
      </c>
      <c r="B83" s="106" t="s">
        <v>438</v>
      </c>
      <c r="C83" s="164"/>
      <c r="D83" s="164"/>
      <c r="E83" s="364"/>
      <c r="F83" s="425"/>
      <c r="G83" s="39"/>
    </row>
    <row r="84" spans="1:7" ht="12.75">
      <c r="A84" s="152"/>
      <c r="B84" s="182" t="s">
        <v>439</v>
      </c>
      <c r="C84" s="164" t="s">
        <v>32</v>
      </c>
      <c r="D84" s="164">
        <v>1</v>
      </c>
      <c r="E84" s="364"/>
      <c r="F84" s="425">
        <f>D84*E84</f>
        <v>0</v>
      </c>
      <c r="G84" s="39"/>
    </row>
    <row r="85" spans="1:7" ht="12.75">
      <c r="A85" s="152"/>
      <c r="B85" s="182"/>
      <c r="C85" s="164"/>
      <c r="D85" s="164"/>
      <c r="E85" s="364"/>
      <c r="F85" s="425"/>
      <c r="G85" s="39"/>
    </row>
    <row r="86" spans="1:7" ht="25.5">
      <c r="A86" s="152">
        <v>8</v>
      </c>
      <c r="B86" s="106" t="s">
        <v>440</v>
      </c>
      <c r="C86" s="164"/>
      <c r="D86" s="164"/>
      <c r="E86" s="364"/>
      <c r="F86" s="425"/>
      <c r="G86" s="39"/>
    </row>
    <row r="87" spans="1:7" ht="12.75">
      <c r="A87" s="152"/>
      <c r="B87" s="106" t="s">
        <v>441</v>
      </c>
      <c r="C87" s="164" t="s">
        <v>32</v>
      </c>
      <c r="D87" s="164">
        <v>1</v>
      </c>
      <c r="E87" s="364"/>
      <c r="F87" s="425">
        <f>D87*E87</f>
        <v>0</v>
      </c>
      <c r="G87" s="39"/>
    </row>
    <row r="88" spans="1:7" ht="12.75">
      <c r="A88" s="152"/>
      <c r="B88" s="106"/>
      <c r="C88" s="164"/>
      <c r="D88" s="164"/>
      <c r="E88" s="364"/>
      <c r="F88" s="425"/>
      <c r="G88" s="39"/>
    </row>
    <row r="89" spans="1:7" ht="51">
      <c r="A89" s="152">
        <v>9</v>
      </c>
      <c r="B89" s="106" t="s">
        <v>442</v>
      </c>
      <c r="C89" s="153" t="s">
        <v>32</v>
      </c>
      <c r="D89" s="153">
        <v>2</v>
      </c>
      <c r="E89" s="364"/>
      <c r="F89" s="425">
        <f>D89*E89</f>
        <v>0</v>
      </c>
      <c r="G89" s="39"/>
    </row>
    <row r="90" spans="1:7" ht="12.75">
      <c r="A90" s="152"/>
      <c r="B90" s="106"/>
      <c r="C90" s="153"/>
      <c r="D90" s="153"/>
      <c r="E90" s="364"/>
      <c r="F90" s="425"/>
      <c r="G90" s="39"/>
    </row>
    <row r="91" spans="1:7" ht="63.75">
      <c r="A91" s="152">
        <v>10</v>
      </c>
      <c r="B91" s="106" t="s">
        <v>443</v>
      </c>
      <c r="C91" s="153" t="s">
        <v>401</v>
      </c>
      <c r="D91" s="153">
        <v>2</v>
      </c>
      <c r="E91" s="364"/>
      <c r="F91" s="425">
        <f>D91*E91</f>
        <v>0</v>
      </c>
      <c r="G91" s="39"/>
    </row>
    <row r="92" spans="1:7" ht="12.75">
      <c r="A92" s="183"/>
      <c r="B92" s="163"/>
      <c r="C92" s="168"/>
      <c r="D92" s="168"/>
      <c r="E92" s="366"/>
      <c r="F92" s="425"/>
      <c r="G92" s="39"/>
    </row>
    <row r="93" spans="1:7" ht="51">
      <c r="A93" s="152">
        <v>11</v>
      </c>
      <c r="B93" s="106" t="s">
        <v>444</v>
      </c>
      <c r="C93" s="153" t="s">
        <v>401</v>
      </c>
      <c r="D93" s="153">
        <v>1</v>
      </c>
      <c r="E93" s="364"/>
      <c r="F93" s="425">
        <f>D93*E93</f>
        <v>0</v>
      </c>
      <c r="G93" s="39"/>
    </row>
    <row r="94" spans="1:7" ht="12.75">
      <c r="A94" s="152"/>
      <c r="B94" s="106"/>
      <c r="C94" s="153"/>
      <c r="D94" s="153"/>
      <c r="E94" s="364"/>
      <c r="F94" s="425"/>
      <c r="G94" s="39"/>
    </row>
    <row r="95" spans="1:7" ht="63.75">
      <c r="A95" s="152">
        <v>12</v>
      </c>
      <c r="B95" s="142" t="s">
        <v>422</v>
      </c>
      <c r="C95" s="166" t="s">
        <v>401</v>
      </c>
      <c r="D95" s="166">
        <v>1</v>
      </c>
      <c r="E95" s="364"/>
      <c r="F95" s="425">
        <f>D95*E95</f>
        <v>0</v>
      </c>
      <c r="G95" s="129"/>
    </row>
    <row r="96" spans="1:7" ht="12.75">
      <c r="A96" s="152"/>
      <c r="B96" s="184"/>
      <c r="C96" s="185"/>
      <c r="D96" s="185"/>
      <c r="E96" s="364"/>
      <c r="F96" s="425"/>
      <c r="G96" s="39"/>
    </row>
    <row r="97" spans="1:7" ht="12.75">
      <c r="A97" s="183"/>
      <c r="B97" s="184"/>
      <c r="C97" s="185"/>
      <c r="D97" s="185"/>
      <c r="E97" s="366"/>
      <c r="F97" s="425"/>
      <c r="G97" s="39"/>
    </row>
    <row r="98" spans="1:7" ht="12.75">
      <c r="A98" s="172"/>
      <c r="B98" s="233" t="s">
        <v>120</v>
      </c>
      <c r="C98" s="173"/>
      <c r="D98" s="173"/>
      <c r="E98" s="371"/>
      <c r="F98" s="427">
        <f>SUM(F62:F96)</f>
        <v>0</v>
      </c>
      <c r="G98" s="17"/>
    </row>
    <row r="99" spans="1:7" ht="12.75">
      <c r="A99" s="133"/>
      <c r="B99" s="186"/>
      <c r="C99" s="187"/>
      <c r="D99" s="187"/>
      <c r="E99" s="379"/>
      <c r="F99" s="373"/>
      <c r="G99" s="17"/>
    </row>
    <row r="100" spans="1:7" ht="12.75">
      <c r="A100" s="177"/>
      <c r="B100" s="171"/>
      <c r="C100" s="153"/>
      <c r="D100" s="153"/>
      <c r="E100" s="380"/>
      <c r="F100" s="373"/>
      <c r="G100" s="17"/>
    </row>
    <row r="101" spans="1:7" ht="12.75">
      <c r="A101" s="174">
        <v>3</v>
      </c>
      <c r="B101" s="143" t="s">
        <v>445</v>
      </c>
      <c r="C101" s="176"/>
      <c r="D101" s="176"/>
      <c r="E101" s="373"/>
      <c r="F101" s="373"/>
      <c r="G101" s="17"/>
    </row>
    <row r="102" spans="1:7" ht="12.75">
      <c r="A102" s="188"/>
      <c r="B102" s="17"/>
      <c r="C102" s="189"/>
      <c r="D102" s="189"/>
      <c r="E102" s="381"/>
      <c r="F102" s="373"/>
      <c r="G102" s="17"/>
    </row>
    <row r="103" spans="1:7" ht="12.75">
      <c r="A103" s="156"/>
      <c r="B103" s="134" t="s">
        <v>446</v>
      </c>
      <c r="C103" s="176"/>
      <c r="D103" s="176"/>
      <c r="E103" s="373"/>
      <c r="F103" s="373"/>
      <c r="G103" s="17"/>
    </row>
    <row r="104" spans="1:7" ht="63.75">
      <c r="A104" s="156"/>
      <c r="B104" s="190" t="s">
        <v>447</v>
      </c>
      <c r="C104" s="191"/>
      <c r="D104" s="191"/>
      <c r="E104" s="382"/>
      <c r="F104" s="373"/>
      <c r="G104" s="17"/>
    </row>
    <row r="105" spans="1:7" ht="12.75">
      <c r="A105" s="177"/>
      <c r="B105" s="104"/>
      <c r="C105" s="176"/>
      <c r="D105" s="176"/>
      <c r="E105" s="373"/>
      <c r="F105" s="373"/>
      <c r="G105" s="17"/>
    </row>
    <row r="106" spans="1:7" ht="12.75">
      <c r="A106" s="144" t="s">
        <v>393</v>
      </c>
      <c r="B106" s="502" t="s">
        <v>394</v>
      </c>
      <c r="C106" s="145" t="s">
        <v>395</v>
      </c>
      <c r="D106" s="504" t="s">
        <v>469</v>
      </c>
      <c r="E106" s="374" t="s">
        <v>395</v>
      </c>
      <c r="F106" s="374" t="s">
        <v>396</v>
      </c>
      <c r="G106" s="17"/>
    </row>
    <row r="107" spans="1:7" ht="12.75">
      <c r="A107" s="147" t="s">
        <v>397</v>
      </c>
      <c r="B107" s="503"/>
      <c r="C107" s="148" t="s">
        <v>761</v>
      </c>
      <c r="D107" s="505"/>
      <c r="E107" s="375" t="s">
        <v>398</v>
      </c>
      <c r="F107" s="375" t="s">
        <v>399</v>
      </c>
      <c r="G107" s="17"/>
    </row>
    <row r="108" spans="1:7" ht="12.75">
      <c r="A108" s="154"/>
      <c r="B108" s="151"/>
      <c r="C108" s="150"/>
      <c r="D108" s="150"/>
      <c r="E108" s="376"/>
      <c r="F108" s="376"/>
      <c r="G108" s="17"/>
    </row>
    <row r="109" spans="1:7" ht="25.5">
      <c r="A109" s="152">
        <v>1</v>
      </c>
      <c r="B109" s="106" t="s">
        <v>448</v>
      </c>
      <c r="C109" s="153"/>
      <c r="D109" s="153"/>
      <c r="E109" s="380"/>
      <c r="F109" s="373"/>
      <c r="G109" s="17"/>
    </row>
    <row r="110" spans="1:7" ht="38.25">
      <c r="A110" s="152"/>
      <c r="B110" s="105" t="s">
        <v>449</v>
      </c>
      <c r="C110" s="153"/>
      <c r="D110" s="153"/>
      <c r="E110" s="380"/>
      <c r="F110" s="373"/>
      <c r="G110" s="17"/>
    </row>
    <row r="111" spans="1:7" ht="153">
      <c r="A111" s="152"/>
      <c r="B111" s="106" t="s">
        <v>450</v>
      </c>
      <c r="C111" s="153"/>
      <c r="D111" s="153"/>
      <c r="E111" s="380"/>
      <c r="F111" s="373"/>
      <c r="G111" s="17"/>
    </row>
    <row r="112" spans="1:7" ht="12.75">
      <c r="A112" s="152"/>
      <c r="B112" s="142" t="s">
        <v>451</v>
      </c>
      <c r="C112" s="153" t="s">
        <v>401</v>
      </c>
      <c r="D112" s="153">
        <v>2</v>
      </c>
      <c r="E112" s="380"/>
      <c r="F112" s="373">
        <f>D112*E112</f>
        <v>0</v>
      </c>
      <c r="G112" s="17"/>
    </row>
    <row r="113" spans="1:7" ht="12.75">
      <c r="A113" s="152"/>
      <c r="B113" s="142"/>
      <c r="C113" s="153"/>
      <c r="D113" s="153"/>
      <c r="E113" s="380"/>
      <c r="F113" s="373"/>
      <c r="G113" s="17"/>
    </row>
    <row r="114" spans="1:7" ht="25.5">
      <c r="A114" s="152">
        <v>2</v>
      </c>
      <c r="B114" s="192" t="s">
        <v>452</v>
      </c>
      <c r="C114" s="153"/>
      <c r="D114" s="153"/>
      <c r="E114" s="380"/>
      <c r="F114" s="373"/>
      <c r="G114" s="17"/>
    </row>
    <row r="115" spans="1:7" ht="25.5">
      <c r="A115" s="152"/>
      <c r="B115" s="192" t="s">
        <v>465</v>
      </c>
      <c r="C115" s="153"/>
      <c r="D115" s="153"/>
      <c r="E115" s="380"/>
      <c r="F115" s="373"/>
      <c r="G115" s="17"/>
    </row>
    <row r="116" spans="1:7" ht="102">
      <c r="A116" s="152"/>
      <c r="B116" s="193" t="s">
        <v>466</v>
      </c>
      <c r="C116" s="153"/>
      <c r="D116" s="153"/>
      <c r="E116" s="380"/>
      <c r="F116" s="373"/>
      <c r="G116" s="17"/>
    </row>
    <row r="117" spans="1:7" ht="38.25">
      <c r="A117" s="152"/>
      <c r="B117" s="193" t="s">
        <v>467</v>
      </c>
      <c r="C117" s="153"/>
      <c r="D117" s="153"/>
      <c r="E117" s="380"/>
      <c r="F117" s="373"/>
      <c r="G117" s="17"/>
    </row>
    <row r="118" spans="1:7" ht="12.75">
      <c r="A118" s="152"/>
      <c r="B118" s="194" t="s">
        <v>453</v>
      </c>
      <c r="C118" s="153"/>
      <c r="D118" s="153"/>
      <c r="E118" s="380"/>
      <c r="F118" s="373"/>
      <c r="G118" s="17"/>
    </row>
    <row r="119" spans="1:7" ht="12.75">
      <c r="A119" s="152"/>
      <c r="B119" s="193" t="s">
        <v>454</v>
      </c>
      <c r="C119" s="153" t="s">
        <v>32</v>
      </c>
      <c r="D119" s="153">
        <v>1</v>
      </c>
      <c r="E119" s="380"/>
      <c r="F119" s="373">
        <f>D119*E119</f>
        <v>0</v>
      </c>
      <c r="G119" s="17"/>
    </row>
    <row r="120" spans="1:7" ht="12.75">
      <c r="A120" s="152"/>
      <c r="B120" s="142"/>
      <c r="C120" s="153"/>
      <c r="D120" s="153"/>
      <c r="E120" s="380"/>
      <c r="F120" s="373"/>
      <c r="G120" s="17"/>
    </row>
    <row r="121" spans="1:7" ht="63.75">
      <c r="A121" s="152">
        <v>3</v>
      </c>
      <c r="B121" s="106" t="s">
        <v>455</v>
      </c>
      <c r="C121" s="153"/>
      <c r="D121" s="153"/>
      <c r="E121" s="380"/>
      <c r="F121" s="373"/>
      <c r="G121" s="17"/>
    </row>
    <row r="122" spans="1:7" ht="12.75">
      <c r="A122" s="177"/>
      <c r="B122" s="106" t="s">
        <v>456</v>
      </c>
      <c r="C122" s="153" t="s">
        <v>32</v>
      </c>
      <c r="D122" s="153">
        <v>2</v>
      </c>
      <c r="E122" s="380"/>
      <c r="F122" s="373">
        <f>D122*E122</f>
        <v>0</v>
      </c>
      <c r="G122" s="17"/>
    </row>
    <row r="123" spans="1:7" ht="12.75">
      <c r="A123" s="177"/>
      <c r="B123" s="106"/>
      <c r="C123" s="153"/>
      <c r="D123" s="153"/>
      <c r="E123" s="380"/>
      <c r="F123" s="373"/>
      <c r="G123" s="17"/>
    </row>
    <row r="124" spans="1:7" ht="51">
      <c r="A124" s="152">
        <v>4</v>
      </c>
      <c r="B124" s="193" t="s">
        <v>468</v>
      </c>
      <c r="C124" s="189"/>
      <c r="D124" s="189"/>
      <c r="E124" s="380"/>
      <c r="F124" s="373"/>
      <c r="G124" s="17"/>
    </row>
    <row r="125" spans="1:7" ht="12.75">
      <c r="A125" s="152"/>
      <c r="B125" s="193" t="s">
        <v>457</v>
      </c>
      <c r="C125" s="189" t="s">
        <v>32</v>
      </c>
      <c r="D125" s="189">
        <v>1</v>
      </c>
      <c r="E125" s="380"/>
      <c r="F125" s="373">
        <f>D125*E125</f>
        <v>0</v>
      </c>
      <c r="G125" s="17"/>
    </row>
    <row r="126" spans="1:7" ht="12.75">
      <c r="A126" s="152"/>
      <c r="B126" s="193"/>
      <c r="C126" s="189"/>
      <c r="D126" s="189"/>
      <c r="E126" s="380"/>
      <c r="F126" s="373"/>
      <c r="G126" s="17"/>
    </row>
    <row r="127" spans="1:7" ht="63.75">
      <c r="A127" s="152">
        <v>5</v>
      </c>
      <c r="B127" s="106" t="s">
        <v>458</v>
      </c>
      <c r="C127" s="153" t="s">
        <v>32</v>
      </c>
      <c r="D127" s="153">
        <v>2</v>
      </c>
      <c r="E127" s="380"/>
      <c r="F127" s="373">
        <f>D127*E127</f>
        <v>0</v>
      </c>
      <c r="G127" s="17"/>
    </row>
    <row r="128" spans="1:7" ht="12.75">
      <c r="A128" s="152"/>
      <c r="B128" s="106"/>
      <c r="C128" s="153"/>
      <c r="D128" s="153"/>
      <c r="E128" s="380"/>
      <c r="F128" s="373"/>
      <c r="G128" s="17"/>
    </row>
    <row r="129" spans="1:7" ht="38.25">
      <c r="A129" s="152">
        <v>6</v>
      </c>
      <c r="B129" s="106" t="s">
        <v>459</v>
      </c>
      <c r="C129" s="153" t="s">
        <v>32</v>
      </c>
      <c r="D129" s="153">
        <v>3</v>
      </c>
      <c r="E129" s="380"/>
      <c r="F129" s="373">
        <f>D129*E129</f>
        <v>0</v>
      </c>
      <c r="G129" s="17"/>
    </row>
    <row r="130" spans="1:7" ht="12.75">
      <c r="A130" s="177"/>
      <c r="B130" s="195"/>
      <c r="C130" s="153"/>
      <c r="D130" s="153"/>
      <c r="E130" s="380"/>
      <c r="F130" s="373"/>
      <c r="G130" s="17"/>
    </row>
    <row r="131" spans="1:7" ht="38.25">
      <c r="A131" s="152">
        <v>7</v>
      </c>
      <c r="B131" s="106" t="s">
        <v>460</v>
      </c>
      <c r="C131" s="153" t="s">
        <v>32</v>
      </c>
      <c r="D131" s="153">
        <v>2</v>
      </c>
      <c r="E131" s="380"/>
      <c r="F131" s="373">
        <f>D131*E131</f>
        <v>0</v>
      </c>
      <c r="G131" s="17"/>
    </row>
    <row r="132" spans="1:7" ht="12.75">
      <c r="A132" s="177"/>
      <c r="B132" s="195"/>
      <c r="C132" s="153"/>
      <c r="D132" s="153"/>
      <c r="E132" s="380"/>
      <c r="F132" s="373"/>
      <c r="G132" s="17"/>
    </row>
    <row r="133" spans="1:7" ht="38.25">
      <c r="A133" s="152">
        <v>8</v>
      </c>
      <c r="B133" s="105" t="s">
        <v>461</v>
      </c>
      <c r="C133" s="153" t="s">
        <v>32</v>
      </c>
      <c r="D133" s="153">
        <v>2</v>
      </c>
      <c r="E133" s="380"/>
      <c r="F133" s="373">
        <f>D133*E133</f>
        <v>0</v>
      </c>
      <c r="G133" s="17"/>
    </row>
    <row r="134" spans="1:7" ht="12.75">
      <c r="A134" s="177"/>
      <c r="B134" s="195"/>
      <c r="C134" s="153"/>
      <c r="D134" s="153"/>
      <c r="E134" s="380"/>
      <c r="F134" s="373"/>
      <c r="G134" s="17"/>
    </row>
    <row r="135" spans="1:7" ht="38.25">
      <c r="A135" s="152">
        <v>9</v>
      </c>
      <c r="B135" s="105" t="s">
        <v>462</v>
      </c>
      <c r="C135" s="153" t="s">
        <v>32</v>
      </c>
      <c r="D135" s="153">
        <v>2</v>
      </c>
      <c r="E135" s="380"/>
      <c r="F135" s="373">
        <f>D135*E135</f>
        <v>0</v>
      </c>
      <c r="G135" s="17"/>
    </row>
    <row r="136" spans="1:7" ht="12.75">
      <c r="A136" s="177"/>
      <c r="B136" s="195"/>
      <c r="C136" s="153"/>
      <c r="D136" s="153"/>
      <c r="E136" s="380"/>
      <c r="F136" s="373"/>
      <c r="G136" s="17"/>
    </row>
    <row r="137" spans="1:7" ht="51">
      <c r="A137" s="152">
        <v>10</v>
      </c>
      <c r="B137" s="106" t="s">
        <v>463</v>
      </c>
      <c r="C137" s="153" t="s">
        <v>32</v>
      </c>
      <c r="D137" s="153">
        <v>3</v>
      </c>
      <c r="E137" s="380"/>
      <c r="F137" s="373">
        <f>D137*E137</f>
        <v>0</v>
      </c>
      <c r="G137" s="17"/>
    </row>
    <row r="138" spans="1:7" ht="12.75">
      <c r="A138" s="177"/>
      <c r="B138" s="195"/>
      <c r="C138" s="153"/>
      <c r="D138" s="153"/>
      <c r="E138" s="380"/>
      <c r="F138" s="373"/>
      <c r="G138" s="132"/>
    </row>
    <row r="139" spans="1:7" ht="12.75">
      <c r="A139" s="140"/>
      <c r="B139" s="196"/>
      <c r="C139" s="153"/>
      <c r="D139" s="153"/>
      <c r="E139" s="380"/>
      <c r="F139" s="373"/>
      <c r="G139" s="17"/>
    </row>
    <row r="140" spans="1:7" ht="12.75">
      <c r="A140" s="172"/>
      <c r="B140" s="233" t="s">
        <v>120</v>
      </c>
      <c r="C140" s="173"/>
      <c r="D140" s="173"/>
      <c r="E140" s="428"/>
      <c r="F140" s="429">
        <f>SUM(F109:F137)</f>
        <v>0</v>
      </c>
      <c r="G140" s="17"/>
    </row>
    <row r="141" spans="1:7" ht="12.75">
      <c r="A141" s="133"/>
      <c r="B141" s="186"/>
      <c r="C141" s="187"/>
      <c r="D141" s="131"/>
      <c r="E141" s="379"/>
      <c r="F141" s="373"/>
      <c r="G141" s="17"/>
    </row>
    <row r="142" spans="1:7" ht="12.75">
      <c r="A142" s="133"/>
      <c r="B142" s="186"/>
      <c r="C142" s="187"/>
      <c r="D142" s="131"/>
      <c r="E142" s="379"/>
      <c r="F142" s="379"/>
      <c r="G142" s="17"/>
    </row>
    <row r="143" spans="1:7" ht="12.75">
      <c r="A143" s="17"/>
      <c r="B143" s="17"/>
      <c r="C143" s="17"/>
      <c r="D143" s="17"/>
      <c r="E143" s="358"/>
      <c r="F143" s="358"/>
      <c r="G143" s="17"/>
    </row>
    <row r="144" spans="1:7" ht="12.75">
      <c r="A144" s="197"/>
      <c r="B144" s="234" t="s">
        <v>115</v>
      </c>
      <c r="C144" s="195"/>
      <c r="D144" s="140"/>
      <c r="E144" s="430"/>
      <c r="F144" s="430"/>
      <c r="G144" s="17"/>
    </row>
    <row r="145" spans="1:7" ht="12.75">
      <c r="A145" s="197"/>
      <c r="B145" s="134"/>
      <c r="C145" s="195"/>
      <c r="D145" s="140"/>
      <c r="E145" s="430"/>
      <c r="F145" s="430"/>
      <c r="G145" s="17"/>
    </row>
    <row r="146" spans="1:7" ht="13.5" thickBot="1">
      <c r="A146" s="199">
        <v>1</v>
      </c>
      <c r="B146" s="198" t="s">
        <v>392</v>
      </c>
      <c r="D146" s="17"/>
      <c r="E146" s="358"/>
      <c r="F146" s="431">
        <f>F52</f>
        <v>0</v>
      </c>
      <c r="G146" s="17"/>
    </row>
    <row r="147" spans="1:7" ht="13.5" thickBot="1">
      <c r="A147" s="199">
        <v>2</v>
      </c>
      <c r="B147" s="198" t="s">
        <v>423</v>
      </c>
      <c r="D147" s="17"/>
      <c r="E147" s="358"/>
      <c r="F147" s="431">
        <f>F98</f>
        <v>0</v>
      </c>
      <c r="G147" s="17"/>
    </row>
    <row r="148" spans="1:7" ht="13.5" thickBot="1">
      <c r="A148" s="199">
        <v>3</v>
      </c>
      <c r="B148" s="198" t="s">
        <v>464</v>
      </c>
      <c r="D148" s="17"/>
      <c r="E148" s="358"/>
      <c r="F148" s="431">
        <f>F140</f>
        <v>0</v>
      </c>
      <c r="G148" s="17"/>
    </row>
    <row r="149" spans="1:7" ht="12.75">
      <c r="A149" s="200"/>
      <c r="B149" s="134"/>
      <c r="D149" s="17"/>
      <c r="E149" s="358"/>
      <c r="F149" s="432"/>
      <c r="G149" s="17"/>
    </row>
    <row r="150" spans="1:7" ht="13.5" thickBot="1">
      <c r="A150" s="197"/>
      <c r="B150" s="198" t="s">
        <v>120</v>
      </c>
      <c r="D150" s="17"/>
      <c r="E150" s="358"/>
      <c r="F150" s="433">
        <f>F146+F147+F148</f>
        <v>0</v>
      </c>
      <c r="G150" s="17"/>
    </row>
    <row r="151" spans="1:7" ht="12.75">
      <c r="A151" s="197"/>
      <c r="B151" s="134"/>
      <c r="D151" s="17"/>
      <c r="E151" s="358"/>
      <c r="F151" s="434"/>
      <c r="G151" s="17"/>
    </row>
    <row r="152" spans="1:7" ht="12.75">
      <c r="A152" s="197"/>
      <c r="B152" s="198"/>
      <c r="D152" s="17"/>
      <c r="E152" s="358"/>
      <c r="F152" s="435"/>
      <c r="G152" s="17"/>
    </row>
    <row r="153" spans="1:7" ht="12.75">
      <c r="A153" s="197"/>
      <c r="B153" s="134"/>
      <c r="D153" s="17"/>
      <c r="E153" s="358"/>
      <c r="F153" s="435"/>
      <c r="G153" s="17"/>
    </row>
    <row r="154" spans="1:7" ht="12.75">
      <c r="A154" s="197"/>
      <c r="B154" s="198"/>
      <c r="D154" s="17"/>
      <c r="E154" s="358"/>
      <c r="F154" s="435"/>
      <c r="G154" s="17"/>
    </row>
    <row r="155" spans="1:7" ht="12.75">
      <c r="A155" s="17"/>
      <c r="B155" s="17"/>
      <c r="C155" s="17"/>
      <c r="D155" s="17"/>
      <c r="E155" s="358"/>
      <c r="F155" s="436"/>
      <c r="G155" s="17"/>
    </row>
    <row r="156" spans="1:7" ht="12.75">
      <c r="A156" s="17"/>
      <c r="B156" s="17"/>
      <c r="C156" s="17"/>
      <c r="D156" s="17"/>
      <c r="E156" s="358"/>
      <c r="F156" s="358"/>
      <c r="G156" s="17"/>
    </row>
    <row r="157" spans="1:7" ht="12.75">
      <c r="A157" s="17"/>
      <c r="B157" s="501"/>
      <c r="C157" s="501"/>
      <c r="D157" s="201"/>
      <c r="E157" s="228"/>
      <c r="F157" s="228"/>
      <c r="G157" s="17"/>
    </row>
    <row r="158" spans="1:6" ht="12.75">
      <c r="A158" s="202"/>
      <c r="B158" s="137"/>
      <c r="C158" s="137"/>
      <c r="D158" s="137"/>
      <c r="E158" s="229"/>
      <c r="F158" s="229"/>
    </row>
    <row r="159" spans="1:6" ht="12.75">
      <c r="A159" s="202"/>
      <c r="B159" s="137"/>
      <c r="C159" s="137"/>
      <c r="D159" s="137"/>
      <c r="E159" s="229"/>
      <c r="F159" s="229"/>
    </row>
    <row r="160" spans="1:6" ht="12.75">
      <c r="A160" s="202"/>
      <c r="B160" s="203"/>
      <c r="C160" s="204"/>
      <c r="D160" s="205"/>
      <c r="E160" s="121"/>
      <c r="F160" s="206"/>
    </row>
    <row r="161" spans="1:6" ht="12.75">
      <c r="A161" s="202"/>
      <c r="B161" s="137"/>
      <c r="C161" s="137"/>
      <c r="D161" s="137"/>
      <c r="E161" s="121"/>
      <c r="F161" s="206"/>
    </row>
    <row r="162" spans="1:6" ht="12.75">
      <c r="A162" s="202"/>
      <c r="B162" s="203"/>
      <c r="C162" s="205"/>
      <c r="D162" s="137"/>
      <c r="E162" s="121"/>
      <c r="F162" s="206"/>
    </row>
    <row r="163" spans="1:6" ht="12.75">
      <c r="A163" s="202"/>
      <c r="B163" s="203"/>
      <c r="C163" s="205"/>
      <c r="D163" s="137"/>
      <c r="E163" s="229"/>
      <c r="F163" s="230"/>
    </row>
    <row r="164" spans="1:6" ht="12.75">
      <c r="A164" s="202"/>
      <c r="B164" s="203"/>
      <c r="C164" s="204"/>
      <c r="D164" s="205"/>
      <c r="E164" s="121"/>
      <c r="F164" s="206"/>
    </row>
    <row r="165" spans="1:6" ht="12.75">
      <c r="A165" s="202"/>
      <c r="B165" s="137"/>
      <c r="C165" s="137"/>
      <c r="D165" s="137"/>
      <c r="E165" s="121"/>
      <c r="F165" s="206"/>
    </row>
    <row r="166" spans="1:6" ht="12.75">
      <c r="A166" s="202"/>
      <c r="B166" s="137"/>
      <c r="C166" s="137"/>
      <c r="D166" s="137"/>
      <c r="E166" s="121"/>
      <c r="F166" s="206"/>
    </row>
    <row r="167" spans="1:6" ht="12.75">
      <c r="A167" s="202"/>
      <c r="B167" s="208"/>
      <c r="C167" s="209"/>
      <c r="D167" s="162"/>
      <c r="E167" s="231"/>
      <c r="F167" s="231"/>
    </row>
    <row r="168" spans="1:6" ht="12.75">
      <c r="A168" s="202"/>
      <c r="B168" s="208"/>
      <c r="C168" s="209"/>
      <c r="D168" s="162"/>
      <c r="E168" s="231"/>
      <c r="F168" s="231"/>
    </row>
    <row r="169" spans="1:6" ht="12.75">
      <c r="A169" s="202"/>
      <c r="B169" s="208"/>
      <c r="C169" s="209"/>
      <c r="D169" s="162"/>
      <c r="E169" s="231"/>
      <c r="F169" s="231"/>
    </row>
    <row r="170" spans="1:6" ht="12.75">
      <c r="A170" s="202"/>
      <c r="B170" s="208"/>
      <c r="C170" s="209"/>
      <c r="D170" s="162"/>
      <c r="E170" s="231"/>
      <c r="F170" s="231"/>
    </row>
    <row r="171" spans="1:6" ht="12.75">
      <c r="A171" s="202"/>
      <c r="B171" s="208"/>
      <c r="C171" s="209"/>
      <c r="D171" s="162"/>
      <c r="E171" s="231"/>
      <c r="F171" s="231"/>
    </row>
    <row r="172" spans="1:6" ht="12.75">
      <c r="A172" s="202"/>
      <c r="B172" s="208"/>
      <c r="C172" s="209"/>
      <c r="D172" s="162"/>
      <c r="E172" s="231"/>
      <c r="F172" s="231"/>
    </row>
    <row r="173" spans="1:6" ht="12.75">
      <c r="A173" s="202"/>
      <c r="B173" s="208"/>
      <c r="C173" s="209"/>
      <c r="D173" s="162"/>
      <c r="E173" s="231"/>
      <c r="F173" s="231"/>
    </row>
    <row r="174" spans="1:6" ht="12.75">
      <c r="A174" s="202"/>
      <c r="B174" s="208"/>
      <c r="C174" s="209"/>
      <c r="D174" s="162"/>
      <c r="E174" s="231"/>
      <c r="F174" s="231"/>
    </row>
    <row r="175" spans="1:6" ht="12.75">
      <c r="A175" s="202"/>
      <c r="B175" s="208"/>
      <c r="C175" s="209"/>
      <c r="D175" s="162"/>
      <c r="E175" s="231"/>
      <c r="F175" s="231"/>
    </row>
    <row r="176" spans="1:7" s="212" customFormat="1" ht="12.75">
      <c r="A176" s="202"/>
      <c r="B176" s="208"/>
      <c r="C176" s="209"/>
      <c r="D176" s="162"/>
      <c r="E176" s="231"/>
      <c r="F176" s="231"/>
      <c r="G176" s="211"/>
    </row>
    <row r="177" spans="1:7" s="212" customFormat="1" ht="12.75">
      <c r="A177" s="202"/>
      <c r="B177" s="208"/>
      <c r="C177" s="209"/>
      <c r="D177" s="162"/>
      <c r="E177" s="231"/>
      <c r="F177" s="231"/>
      <c r="G177" s="211"/>
    </row>
    <row r="178" spans="1:7" s="212" customFormat="1" ht="12.75">
      <c r="A178" s="202"/>
      <c r="B178" s="208"/>
      <c r="C178" s="209"/>
      <c r="D178" s="162"/>
      <c r="E178" s="231"/>
      <c r="F178" s="231"/>
      <c r="G178" s="211"/>
    </row>
    <row r="179" spans="1:7" s="212" customFormat="1" ht="12.75">
      <c r="A179" s="202"/>
      <c r="B179" s="208"/>
      <c r="C179" s="209"/>
      <c r="D179" s="162"/>
      <c r="E179" s="231"/>
      <c r="F179" s="231"/>
      <c r="G179" s="211"/>
    </row>
    <row r="180" spans="1:7" s="212" customFormat="1" ht="12.75">
      <c r="A180" s="202"/>
      <c r="B180" s="208"/>
      <c r="C180" s="209"/>
      <c r="D180" s="162"/>
      <c r="E180" s="231"/>
      <c r="F180" s="231"/>
      <c r="G180" s="211"/>
    </row>
    <row r="181" spans="1:7" s="212" customFormat="1" ht="12.75">
      <c r="A181" s="202"/>
      <c r="B181" s="208"/>
      <c r="C181" s="209"/>
      <c r="D181" s="162"/>
      <c r="E181" s="231"/>
      <c r="F181" s="231"/>
      <c r="G181" s="211"/>
    </row>
    <row r="182" spans="1:7" s="212" customFormat="1" ht="12.75">
      <c r="A182" s="202"/>
      <c r="B182" s="208"/>
      <c r="C182" s="209"/>
      <c r="D182" s="162"/>
      <c r="E182" s="231"/>
      <c r="F182" s="231"/>
      <c r="G182" s="211"/>
    </row>
    <row r="183" spans="1:7" s="212" customFormat="1" ht="12.75">
      <c r="A183" s="202"/>
      <c r="B183" s="208"/>
      <c r="C183" s="209"/>
      <c r="D183" s="162"/>
      <c r="E183" s="231"/>
      <c r="F183" s="231"/>
      <c r="G183" s="211"/>
    </row>
    <row r="184" spans="1:7" s="212" customFormat="1" ht="12.75">
      <c r="A184" s="202"/>
      <c r="B184" s="208"/>
      <c r="C184" s="209"/>
      <c r="D184" s="162"/>
      <c r="E184" s="231"/>
      <c r="F184" s="231"/>
      <c r="G184" s="211"/>
    </row>
    <row r="185" spans="1:7" s="212" customFormat="1" ht="12.75">
      <c r="A185" s="202"/>
      <c r="B185" s="208"/>
      <c r="C185" s="209"/>
      <c r="D185" s="162"/>
      <c r="E185" s="231"/>
      <c r="F185" s="231"/>
      <c r="G185" s="211"/>
    </row>
    <row r="186" spans="1:7" s="212" customFormat="1" ht="12.75">
      <c r="A186" s="202"/>
      <c r="B186" s="208"/>
      <c r="C186" s="209"/>
      <c r="D186" s="162"/>
      <c r="E186" s="231"/>
      <c r="F186" s="231"/>
      <c r="G186" s="211"/>
    </row>
    <row r="187" spans="1:7" s="212" customFormat="1" ht="12.75">
      <c r="A187" s="202"/>
      <c r="B187" s="208"/>
      <c r="C187" s="209"/>
      <c r="D187" s="162"/>
      <c r="E187" s="231"/>
      <c r="F187" s="231"/>
      <c r="G187" s="211"/>
    </row>
    <row r="188" spans="1:7" s="212" customFormat="1" ht="12.75">
      <c r="A188" s="202"/>
      <c r="B188" s="208"/>
      <c r="C188" s="209"/>
      <c r="D188" s="162"/>
      <c r="E188" s="231"/>
      <c r="F188" s="231"/>
      <c r="G188" s="211"/>
    </row>
    <row r="189" spans="1:7" s="212" customFormat="1" ht="12.75">
      <c r="A189" s="202"/>
      <c r="B189" s="208"/>
      <c r="C189" s="209"/>
      <c r="D189" s="162"/>
      <c r="E189" s="231"/>
      <c r="F189" s="231"/>
      <c r="G189" s="211"/>
    </row>
    <row r="190" spans="1:7" s="212" customFormat="1" ht="12.75">
      <c r="A190" s="202"/>
      <c r="B190" s="208"/>
      <c r="C190" s="209"/>
      <c r="D190" s="162"/>
      <c r="E190" s="231"/>
      <c r="F190" s="231"/>
      <c r="G190" s="211"/>
    </row>
    <row r="191" spans="1:7" s="212" customFormat="1" ht="12.75">
      <c r="A191" s="202"/>
      <c r="B191" s="208"/>
      <c r="C191" s="209"/>
      <c r="D191" s="162"/>
      <c r="E191" s="231"/>
      <c r="F191" s="231"/>
      <c r="G191" s="211"/>
    </row>
    <row r="192" spans="1:7" s="212" customFormat="1" ht="12.75">
      <c r="A192" s="202"/>
      <c r="B192" s="208"/>
      <c r="C192" s="209"/>
      <c r="D192" s="162"/>
      <c r="E192" s="231"/>
      <c r="F192" s="231"/>
      <c r="G192" s="211"/>
    </row>
    <row r="193" spans="1:7" s="212" customFormat="1" ht="12.75">
      <c r="A193" s="202"/>
      <c r="B193" s="208"/>
      <c r="C193" s="209"/>
      <c r="D193" s="162"/>
      <c r="E193" s="231"/>
      <c r="F193" s="231"/>
      <c r="G193" s="211"/>
    </row>
    <row r="194" spans="1:7" s="212" customFormat="1" ht="12.75">
      <c r="A194" s="202"/>
      <c r="B194" s="208"/>
      <c r="C194" s="209"/>
      <c r="D194" s="162"/>
      <c r="E194" s="231"/>
      <c r="F194" s="231"/>
      <c r="G194" s="211"/>
    </row>
    <row r="195" spans="1:7" s="212" customFormat="1" ht="12.75">
      <c r="A195" s="202"/>
      <c r="B195" s="208"/>
      <c r="C195" s="209"/>
      <c r="D195" s="162"/>
      <c r="E195" s="231"/>
      <c r="F195" s="231"/>
      <c r="G195" s="211"/>
    </row>
    <row r="196" spans="1:7" s="212" customFormat="1" ht="12.75">
      <c r="A196" s="202"/>
      <c r="B196" s="208"/>
      <c r="C196" s="209"/>
      <c r="D196" s="162"/>
      <c r="E196" s="231"/>
      <c r="F196" s="231"/>
      <c r="G196" s="211"/>
    </row>
    <row r="197" spans="1:7" s="212" customFormat="1" ht="12.75">
      <c r="A197" s="202"/>
      <c r="B197" s="208"/>
      <c r="C197" s="209"/>
      <c r="D197" s="162"/>
      <c r="E197" s="231"/>
      <c r="F197" s="231"/>
      <c r="G197" s="211"/>
    </row>
    <row r="198" spans="1:7" s="212" customFormat="1" ht="12.75">
      <c r="A198" s="202"/>
      <c r="B198" s="208"/>
      <c r="C198" s="209"/>
      <c r="D198" s="162"/>
      <c r="E198" s="231"/>
      <c r="F198" s="231"/>
      <c r="G198" s="211"/>
    </row>
    <row r="199" spans="1:7" s="212" customFormat="1" ht="12.75">
      <c r="A199" s="202"/>
      <c r="B199" s="208"/>
      <c r="C199" s="209"/>
      <c r="D199" s="162"/>
      <c r="E199" s="231"/>
      <c r="F199" s="231"/>
      <c r="G199" s="211"/>
    </row>
    <row r="200" spans="1:7" s="212" customFormat="1" ht="12.75">
      <c r="A200" s="202"/>
      <c r="B200" s="208"/>
      <c r="C200" s="209"/>
      <c r="D200" s="162"/>
      <c r="E200" s="231"/>
      <c r="F200" s="231"/>
      <c r="G200" s="211"/>
    </row>
    <row r="201" spans="1:7" s="212" customFormat="1" ht="12.75">
      <c r="A201" s="17"/>
      <c r="B201" s="17"/>
      <c r="C201" s="17"/>
      <c r="D201" s="17"/>
      <c r="E201" s="124"/>
      <c r="F201" s="124"/>
      <c r="G201" s="17"/>
    </row>
    <row r="202" spans="1:7" s="212" customFormat="1" ht="12.75">
      <c r="A202" s="17"/>
      <c r="B202" s="17"/>
      <c r="C202" s="17"/>
      <c r="D202" s="17"/>
      <c r="E202" s="124"/>
      <c r="F202" s="124"/>
      <c r="G202" s="17"/>
    </row>
    <row r="203" spans="1:7" s="212" customFormat="1" ht="12.75">
      <c r="A203" s="17"/>
      <c r="B203" s="17"/>
      <c r="C203" s="17"/>
      <c r="D203" s="17"/>
      <c r="E203" s="124"/>
      <c r="F203" s="124"/>
      <c r="G203" s="17"/>
    </row>
    <row r="204" spans="1:7" ht="12.75">
      <c r="A204" s="17"/>
      <c r="B204" s="17"/>
      <c r="C204" s="17"/>
      <c r="D204" s="17"/>
      <c r="E204" s="17"/>
      <c r="F204" s="17"/>
      <c r="G204" s="17"/>
    </row>
    <row r="205" spans="1:7" ht="12.75">
      <c r="A205" s="17"/>
      <c r="B205" s="17"/>
      <c r="C205" s="17"/>
      <c r="D205" s="17"/>
      <c r="E205" s="17"/>
      <c r="F205" s="17"/>
      <c r="G205" s="17"/>
    </row>
    <row r="206" spans="1:7" ht="12.75">
      <c r="A206" s="17"/>
      <c r="B206" s="17"/>
      <c r="C206" s="17"/>
      <c r="D206" s="17"/>
      <c r="E206" s="17"/>
      <c r="F206" s="17"/>
      <c r="G206" s="17"/>
    </row>
    <row r="207" spans="1:7" ht="12.75">
      <c r="A207" s="17"/>
      <c r="B207" s="17"/>
      <c r="C207" s="17"/>
      <c r="D207" s="17"/>
      <c r="E207" s="17"/>
      <c r="F207" s="17"/>
      <c r="G207" s="17"/>
    </row>
    <row r="208" spans="1:7" ht="12.75">
      <c r="A208" s="17"/>
      <c r="B208" s="17"/>
      <c r="C208" s="17"/>
      <c r="D208" s="17"/>
      <c r="E208" s="17"/>
      <c r="F208" s="17"/>
      <c r="G208" s="17"/>
    </row>
    <row r="209" spans="1:7" ht="12.75">
      <c r="A209" s="17"/>
      <c r="B209" s="17"/>
      <c r="C209" s="17"/>
      <c r="D209" s="17"/>
      <c r="E209" s="17"/>
      <c r="F209" s="17"/>
      <c r="G209" s="17"/>
    </row>
    <row r="210" spans="1:7" ht="12.75">
      <c r="A210" s="17"/>
      <c r="B210" s="17"/>
      <c r="C210" s="17"/>
      <c r="D210" s="17"/>
      <c r="E210" s="17"/>
      <c r="F210" s="17"/>
      <c r="G210" s="17"/>
    </row>
    <row r="211" spans="1:7" ht="12.75">
      <c r="A211" s="17"/>
      <c r="B211" s="17"/>
      <c r="C211" s="17"/>
      <c r="D211" s="17"/>
      <c r="E211" s="17"/>
      <c r="F211" s="17"/>
      <c r="G211" s="17"/>
    </row>
    <row r="212" spans="1:7" ht="12.75">
      <c r="A212" s="17"/>
      <c r="B212" s="17"/>
      <c r="C212" s="17"/>
      <c r="D212" s="17"/>
      <c r="E212" s="17"/>
      <c r="F212" s="17"/>
      <c r="G212" s="17"/>
    </row>
    <row r="213" spans="1:7" ht="12.75">
      <c r="A213" s="17"/>
      <c r="B213" s="17"/>
      <c r="C213" s="17"/>
      <c r="D213" s="17"/>
      <c r="E213" s="17"/>
      <c r="F213" s="17"/>
      <c r="G213" s="17"/>
    </row>
    <row r="214" spans="1:7" ht="12.75">
      <c r="A214" s="17"/>
      <c r="B214" s="17"/>
      <c r="C214" s="17"/>
      <c r="D214" s="17"/>
      <c r="E214" s="17"/>
      <c r="F214" s="17"/>
      <c r="G214" s="17"/>
    </row>
    <row r="215" spans="1:6" ht="12.75">
      <c r="A215" s="213"/>
      <c r="B215" s="193"/>
      <c r="E215" s="214"/>
      <c r="F215" s="214"/>
    </row>
    <row r="216" spans="1:6" ht="12.75">
      <c r="A216" s="213"/>
      <c r="B216" s="215"/>
      <c r="C216" s="209"/>
      <c r="D216" s="162"/>
      <c r="E216" s="214"/>
      <c r="F216" s="214"/>
    </row>
    <row r="217" spans="1:6" ht="12.75">
      <c r="A217" s="213"/>
      <c r="B217" s="215"/>
      <c r="C217" s="209"/>
      <c r="D217" s="162"/>
      <c r="E217" s="214"/>
      <c r="F217" s="214"/>
    </row>
    <row r="218" spans="1:6" ht="12.75">
      <c r="A218" s="213"/>
      <c r="B218" s="215"/>
      <c r="E218" s="214"/>
      <c r="F218" s="214"/>
    </row>
    <row r="219" spans="1:6" ht="12.75">
      <c r="A219" s="213"/>
      <c r="B219" s="193"/>
      <c r="E219" s="214"/>
      <c r="F219" s="214"/>
    </row>
    <row r="220" spans="1:6" ht="12.75">
      <c r="A220" s="213"/>
      <c r="B220" s="215"/>
      <c r="C220" s="137"/>
      <c r="D220" s="137"/>
      <c r="E220" s="214"/>
      <c r="F220" s="214"/>
    </row>
    <row r="221" spans="1:6" ht="12.75">
      <c r="A221" s="213"/>
      <c r="B221" s="215"/>
      <c r="C221" s="209"/>
      <c r="D221" s="162"/>
      <c r="E221" s="214"/>
      <c r="F221" s="214"/>
    </row>
    <row r="222" spans="1:6" ht="12.75">
      <c r="A222" s="213"/>
      <c r="B222" s="215"/>
      <c r="C222" s="209"/>
      <c r="D222" s="162"/>
      <c r="E222" s="214"/>
      <c r="F222" s="214"/>
    </row>
    <row r="223" spans="1:6" ht="12.75">
      <c r="A223" s="213"/>
      <c r="B223" s="215"/>
      <c r="E223" s="214"/>
      <c r="F223" s="214"/>
    </row>
    <row r="224" spans="1:6" ht="12.75">
      <c r="A224" s="213"/>
      <c r="B224" s="215"/>
      <c r="E224" s="214"/>
      <c r="F224" s="214"/>
    </row>
    <row r="225" spans="1:6" ht="12.75">
      <c r="A225" s="213"/>
      <c r="B225" s="193"/>
      <c r="E225" s="214"/>
      <c r="F225" s="214"/>
    </row>
    <row r="226" spans="1:6" ht="12.75">
      <c r="A226" s="213"/>
      <c r="B226" s="193"/>
      <c r="E226" s="214"/>
      <c r="F226" s="214"/>
    </row>
    <row r="227" spans="1:6" ht="12.75">
      <c r="A227" s="213"/>
      <c r="B227" s="193"/>
      <c r="E227" s="214"/>
      <c r="F227" s="214"/>
    </row>
    <row r="228" spans="1:6" ht="12.75">
      <c r="A228" s="213"/>
      <c r="B228" s="193"/>
      <c r="E228" s="214"/>
      <c r="F228" s="214"/>
    </row>
    <row r="229" spans="1:6" ht="12.75">
      <c r="A229" s="213"/>
      <c r="B229" s="193"/>
      <c r="E229" s="214"/>
      <c r="F229" s="214"/>
    </row>
    <row r="230" spans="1:6" ht="12.75">
      <c r="A230" s="213"/>
      <c r="B230" s="193"/>
      <c r="E230" s="214"/>
      <c r="F230" s="214"/>
    </row>
    <row r="231" spans="1:6" ht="12.75">
      <c r="A231" s="213"/>
      <c r="B231" s="193"/>
      <c r="E231" s="214"/>
      <c r="F231" s="214"/>
    </row>
    <row r="232" spans="1:6" ht="12.75">
      <c r="A232" s="213"/>
      <c r="B232" s="193"/>
      <c r="E232" s="214"/>
      <c r="F232" s="214"/>
    </row>
    <row r="233" spans="1:6" ht="12.75">
      <c r="A233" s="137"/>
      <c r="B233" s="193"/>
      <c r="C233" s="137"/>
      <c r="D233" s="137"/>
      <c r="E233" s="214"/>
      <c r="F233" s="214"/>
    </row>
    <row r="234" spans="1:6" ht="12.75">
      <c r="A234" s="137"/>
      <c r="B234" s="193"/>
      <c r="C234" s="137"/>
      <c r="D234" s="137"/>
      <c r="E234" s="214"/>
      <c r="F234" s="214"/>
    </row>
    <row r="235" spans="1:6" ht="12.75">
      <c r="A235" s="213"/>
      <c r="B235" s="193"/>
      <c r="E235" s="214"/>
      <c r="F235" s="214"/>
    </row>
    <row r="236" spans="1:6" ht="12.75">
      <c r="A236" s="213"/>
      <c r="B236" s="193"/>
      <c r="E236" s="214"/>
      <c r="F236" s="214"/>
    </row>
    <row r="237" spans="1:6" ht="12.75">
      <c r="A237" s="213"/>
      <c r="B237" s="193"/>
      <c r="E237" s="214"/>
      <c r="F237" s="214"/>
    </row>
    <row r="238" spans="1:6" ht="12.75">
      <c r="A238" s="213"/>
      <c r="B238" s="193"/>
      <c r="C238" s="209"/>
      <c r="D238" s="162"/>
      <c r="E238" s="214"/>
      <c r="F238" s="214"/>
    </row>
    <row r="239" spans="1:6" ht="12.75">
      <c r="A239" s="213"/>
      <c r="B239" s="215"/>
      <c r="E239" s="214"/>
      <c r="F239" s="214"/>
    </row>
    <row r="240" spans="1:6" ht="12.75">
      <c r="A240" s="216"/>
      <c r="B240" s="217"/>
      <c r="E240" s="214"/>
      <c r="F240" s="214"/>
    </row>
    <row r="241" spans="1:6" ht="12.75">
      <c r="A241" s="216"/>
      <c r="B241" s="215"/>
      <c r="E241" s="214"/>
      <c r="F241" s="214"/>
    </row>
    <row r="242" spans="1:6" ht="12.75">
      <c r="A242" s="216"/>
      <c r="B242" s="215"/>
      <c r="E242" s="214"/>
      <c r="F242" s="214"/>
    </row>
    <row r="243" spans="1:6" ht="12.75">
      <c r="A243" s="213"/>
      <c r="B243" s="215"/>
      <c r="E243" s="214"/>
      <c r="F243" s="214"/>
    </row>
    <row r="244" spans="1:6" ht="12.75">
      <c r="A244" s="213"/>
      <c r="B244" s="215"/>
      <c r="E244" s="214"/>
      <c r="F244" s="214"/>
    </row>
    <row r="245" spans="1:6" ht="12.75">
      <c r="A245" s="213"/>
      <c r="B245" s="215"/>
      <c r="C245" s="137"/>
      <c r="D245" s="137"/>
      <c r="E245" s="214"/>
      <c r="F245" s="214"/>
    </row>
    <row r="246" spans="1:6" ht="12.75">
      <c r="A246" s="213"/>
      <c r="B246" s="215"/>
      <c r="E246" s="214"/>
      <c r="F246" s="214"/>
    </row>
    <row r="247" spans="1:6" ht="12.75">
      <c r="A247" s="213"/>
      <c r="B247" s="215"/>
      <c r="E247" s="214"/>
      <c r="F247" s="214"/>
    </row>
    <row r="248" spans="1:6" ht="12.75">
      <c r="A248" s="213"/>
      <c r="B248" s="215"/>
      <c r="E248" s="214"/>
      <c r="F248" s="214"/>
    </row>
    <row r="249" spans="1:6" ht="12.75">
      <c r="A249" s="213"/>
      <c r="B249" s="215"/>
      <c r="E249" s="214"/>
      <c r="F249" s="214"/>
    </row>
    <row r="250" spans="1:6" ht="12.75">
      <c r="A250" s="213"/>
      <c r="B250" s="215"/>
      <c r="E250" s="214"/>
      <c r="F250" s="214"/>
    </row>
    <row r="251" spans="1:6" ht="12.75">
      <c r="A251" s="213"/>
      <c r="B251" s="215"/>
      <c r="E251" s="214"/>
      <c r="F251" s="214"/>
    </row>
    <row r="252" spans="1:6" ht="12.75">
      <c r="A252" s="213"/>
      <c r="B252" s="215"/>
      <c r="C252" s="137"/>
      <c r="D252" s="137"/>
      <c r="E252" s="214"/>
      <c r="F252" s="214"/>
    </row>
    <row r="253" spans="1:6" ht="12.75">
      <c r="A253" s="213"/>
      <c r="B253" s="215"/>
      <c r="E253" s="214"/>
      <c r="F253" s="214"/>
    </row>
    <row r="254" spans="1:6" ht="12.75">
      <c r="A254" s="137"/>
      <c r="B254" s="137"/>
      <c r="C254" s="137"/>
      <c r="D254" s="137"/>
      <c r="E254" s="214"/>
      <c r="F254" s="214"/>
    </row>
    <row r="255" spans="1:6" ht="12.75">
      <c r="A255" s="213"/>
      <c r="B255" s="215"/>
      <c r="E255" s="214"/>
      <c r="F255" s="214"/>
    </row>
    <row r="256" spans="1:6" ht="12.75">
      <c r="A256" s="213"/>
      <c r="B256" s="215"/>
      <c r="E256" s="214"/>
      <c r="F256" s="214"/>
    </row>
    <row r="257" spans="1:6" ht="12.75">
      <c r="A257" s="213"/>
      <c r="B257" s="215"/>
      <c r="C257" s="218"/>
      <c r="E257" s="214"/>
      <c r="F257" s="214"/>
    </row>
    <row r="258" spans="1:6" ht="12.75">
      <c r="A258" s="213"/>
      <c r="B258" s="219"/>
      <c r="E258" s="214"/>
      <c r="F258" s="214"/>
    </row>
    <row r="259" spans="1:6" ht="12.75">
      <c r="A259" s="213"/>
      <c r="B259" s="219"/>
      <c r="E259" s="214"/>
      <c r="F259" s="214"/>
    </row>
    <row r="260" spans="1:6" ht="12.75">
      <c r="A260" s="213"/>
      <c r="B260" s="219"/>
      <c r="E260" s="214"/>
      <c r="F260" s="214"/>
    </row>
    <row r="261" spans="1:6" ht="12.75">
      <c r="A261" s="213"/>
      <c r="B261" s="219"/>
      <c r="E261" s="214"/>
      <c r="F261" s="214"/>
    </row>
    <row r="262" spans="1:6" ht="12.75">
      <c r="A262" s="213"/>
      <c r="B262" s="219"/>
      <c r="E262" s="214"/>
      <c r="F262" s="214"/>
    </row>
    <row r="263" spans="1:6" ht="12.75">
      <c r="A263" s="213"/>
      <c r="B263" s="215"/>
      <c r="E263" s="214"/>
      <c r="F263" s="214"/>
    </row>
    <row r="264" spans="1:6" ht="12.75">
      <c r="A264" s="213"/>
      <c r="B264" s="215"/>
      <c r="E264" s="214"/>
      <c r="F264" s="214"/>
    </row>
    <row r="265" spans="1:6" ht="12.75">
      <c r="A265" s="213"/>
      <c r="B265" s="220"/>
      <c r="E265" s="214"/>
      <c r="F265" s="214"/>
    </row>
    <row r="266" spans="1:6" ht="12.75">
      <c r="A266" s="213"/>
      <c r="B266" s="215"/>
      <c r="E266" s="214"/>
      <c r="F266" s="214"/>
    </row>
    <row r="267" spans="1:6" ht="12.75">
      <c r="A267" s="213"/>
      <c r="B267" s="193"/>
      <c r="E267" s="214"/>
      <c r="F267" s="214"/>
    </row>
    <row r="268" spans="1:6" ht="12.75">
      <c r="A268" s="137"/>
      <c r="B268" s="137"/>
      <c r="C268" s="137"/>
      <c r="D268" s="137"/>
      <c r="E268" s="214"/>
      <c r="F268" s="214"/>
    </row>
    <row r="269" spans="1:6" ht="12.75">
      <c r="A269" s="216"/>
      <c r="B269" s="221"/>
      <c r="C269" s="137"/>
      <c r="D269" s="137"/>
      <c r="E269" s="214"/>
      <c r="F269" s="214"/>
    </row>
    <row r="270" spans="1:6" ht="12.75">
      <c r="A270" s="216"/>
      <c r="B270" s="215"/>
      <c r="E270" s="214"/>
      <c r="F270" s="214"/>
    </row>
    <row r="271" spans="1:6" ht="12.75">
      <c r="A271" s="216"/>
      <c r="B271" s="215"/>
      <c r="C271" s="137"/>
      <c r="D271" s="137"/>
      <c r="E271" s="214"/>
      <c r="F271" s="214"/>
    </row>
    <row r="272" spans="1:6" ht="12.75">
      <c r="A272" s="216"/>
      <c r="B272" s="215"/>
      <c r="E272" s="214"/>
      <c r="F272" s="214"/>
    </row>
    <row r="273" spans="2:6" ht="12.75">
      <c r="B273" s="225"/>
      <c r="C273" s="226"/>
      <c r="D273" s="226"/>
      <c r="E273" s="227"/>
      <c r="F273" s="210"/>
    </row>
    <row r="274" spans="2:6" ht="12.75">
      <c r="B274" s="225"/>
      <c r="C274" s="226"/>
      <c r="D274" s="226"/>
      <c r="E274" s="227"/>
      <c r="F274" s="210"/>
    </row>
    <row r="275" spans="2:6" ht="12.75">
      <c r="B275" s="225"/>
      <c r="C275" s="226"/>
      <c r="D275" s="226"/>
      <c r="E275" s="227"/>
      <c r="F275" s="210"/>
    </row>
    <row r="277" spans="2:6" ht="12.75">
      <c r="B277" s="222"/>
      <c r="E277" s="223"/>
      <c r="F277" s="224"/>
    </row>
    <row r="278" spans="2:6" ht="12.75">
      <c r="B278" s="222"/>
      <c r="E278" s="223"/>
      <c r="F278" s="224"/>
    </row>
    <row r="279" spans="2:6" ht="12.75">
      <c r="B279" s="222"/>
      <c r="E279" s="223"/>
      <c r="F279" s="224"/>
    </row>
    <row r="280" spans="2:6" ht="12.75">
      <c r="B280" s="222"/>
      <c r="E280" s="223"/>
      <c r="F280" s="223"/>
    </row>
  </sheetData>
  <sheetProtection password="D2CC" sheet="1" objects="1" scenarios="1" selectLockedCells="1"/>
  <mergeCells count="7">
    <mergeCell ref="B157:C157"/>
    <mergeCell ref="B13:B14"/>
    <mergeCell ref="D13:D14"/>
    <mergeCell ref="B59:B60"/>
    <mergeCell ref="D59:D60"/>
    <mergeCell ref="B106:B107"/>
    <mergeCell ref="D106:D10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19"/>
  <sheetViews>
    <sheetView zoomScaleSheetLayoutView="100" zoomScalePageLayoutView="0" workbookViewId="0" topLeftCell="A1">
      <selection activeCell="E1" sqref="E1"/>
    </sheetView>
  </sheetViews>
  <sheetFormatPr defaultColWidth="9.140625" defaultRowHeight="12.75"/>
  <cols>
    <col min="1" max="1" width="4.421875" style="0" customWidth="1"/>
    <col min="2" max="2" width="5.140625" style="0" customWidth="1"/>
    <col min="3" max="3" width="47.421875" style="0" customWidth="1"/>
    <col min="4" max="4" width="8.28125" style="0" customWidth="1"/>
    <col min="5" max="5" width="8.140625" style="0" customWidth="1"/>
    <col min="6" max="6" width="9.8515625" style="0" customWidth="1"/>
    <col min="7" max="7" width="10.28125" style="0" customWidth="1"/>
  </cols>
  <sheetData>
    <row r="2" spans="1:7" ht="12.75" customHeight="1">
      <c r="A2" s="486" t="s">
        <v>104</v>
      </c>
      <c r="B2" s="486"/>
      <c r="C2" s="486"/>
      <c r="D2" s="486"/>
      <c r="E2" s="4"/>
      <c r="F2" s="26"/>
      <c r="G2" s="6"/>
    </row>
    <row r="3" ht="11.25" customHeight="1"/>
    <row r="4" spans="1:6" ht="38.25" customHeight="1">
      <c r="A4" s="1"/>
      <c r="B4" s="487" t="s">
        <v>369</v>
      </c>
      <c r="C4" s="486"/>
      <c r="D4" s="486"/>
      <c r="E4" s="486"/>
      <c r="F4" s="486"/>
    </row>
    <row r="5" spans="2:6" ht="78.75" customHeight="1">
      <c r="B5" s="488" t="s">
        <v>128</v>
      </c>
      <c r="C5" s="488"/>
      <c r="D5" s="488"/>
      <c r="E5" s="488"/>
      <c r="F5" s="488"/>
    </row>
    <row r="6" spans="2:6" ht="127.5" customHeight="1">
      <c r="B6" s="488" t="s">
        <v>106</v>
      </c>
      <c r="C6" s="488"/>
      <c r="D6" s="488"/>
      <c r="E6" s="488"/>
      <c r="F6" s="488"/>
    </row>
    <row r="7" spans="2:6" ht="116.25" customHeight="1">
      <c r="B7" s="488" t="s">
        <v>384</v>
      </c>
      <c r="C7" s="488"/>
      <c r="D7" s="488"/>
      <c r="E7" s="488"/>
      <c r="F7" s="488"/>
    </row>
    <row r="8" spans="2:6" ht="14.25" customHeight="1">
      <c r="B8" s="488" t="s">
        <v>107</v>
      </c>
      <c r="C8" s="488"/>
      <c r="D8" s="488"/>
      <c r="E8" s="488"/>
      <c r="F8" s="488"/>
    </row>
    <row r="9" spans="2:6" ht="172.5" customHeight="1">
      <c r="B9" s="488"/>
      <c r="C9" s="488"/>
      <c r="D9" s="488"/>
      <c r="E9" s="488"/>
      <c r="F9" s="488"/>
    </row>
    <row r="10" spans="2:6" ht="27.75" customHeight="1">
      <c r="B10" s="488" t="s">
        <v>108</v>
      </c>
      <c r="C10" s="488"/>
      <c r="D10" s="488"/>
      <c r="E10" s="488"/>
      <c r="F10" s="488"/>
    </row>
    <row r="11" spans="2:6" ht="102.75" customHeight="1">
      <c r="B11" s="488" t="s">
        <v>109</v>
      </c>
      <c r="C11" s="488"/>
      <c r="D11" s="488"/>
      <c r="E11" s="488"/>
      <c r="F11" s="488"/>
    </row>
    <row r="12" spans="2:6" ht="12.75">
      <c r="B12" s="488" t="s">
        <v>110</v>
      </c>
      <c r="C12" s="488"/>
      <c r="D12" s="488"/>
      <c r="E12" s="488"/>
      <c r="F12" s="488"/>
    </row>
    <row r="13" spans="2:6" ht="12.75">
      <c r="B13" s="488"/>
      <c r="C13" s="488"/>
      <c r="D13" s="488"/>
      <c r="E13" s="488"/>
      <c r="F13" s="488"/>
    </row>
    <row r="14" spans="2:6" ht="15.75" customHeight="1">
      <c r="B14" s="488"/>
      <c r="C14" s="488"/>
      <c r="D14" s="488"/>
      <c r="E14" s="488"/>
      <c r="F14" s="488"/>
    </row>
    <row r="15" spans="2:6" ht="6.75" customHeight="1" hidden="1">
      <c r="B15" s="488"/>
      <c r="C15" s="488"/>
      <c r="D15" s="488"/>
      <c r="E15" s="488"/>
      <c r="F15" s="488"/>
    </row>
    <row r="16" spans="2:6" s="17" customFormat="1" ht="45" customHeight="1">
      <c r="B16" s="488" t="s">
        <v>111</v>
      </c>
      <c r="C16" s="488"/>
      <c r="D16" s="488"/>
      <c r="E16" s="488"/>
      <c r="F16" s="488"/>
    </row>
    <row r="17" spans="2:6" s="17" customFormat="1" ht="12.75">
      <c r="B17" s="488" t="s">
        <v>112</v>
      </c>
      <c r="C17" s="488"/>
      <c r="D17" s="488"/>
      <c r="E17" s="488"/>
      <c r="F17" s="488"/>
    </row>
    <row r="18" spans="2:6" s="17" customFormat="1" ht="25.5" customHeight="1">
      <c r="B18" s="488" t="s">
        <v>113</v>
      </c>
      <c r="C18" s="488"/>
      <c r="D18" s="488"/>
      <c r="E18" s="488"/>
      <c r="F18" s="488"/>
    </row>
    <row r="19" spans="2:6" s="17" customFormat="1" ht="30" customHeight="1">
      <c r="B19" s="488" t="s">
        <v>114</v>
      </c>
      <c r="C19" s="488"/>
      <c r="D19" s="488"/>
      <c r="E19" s="488"/>
      <c r="F19" s="488"/>
    </row>
  </sheetData>
  <sheetProtection password="D2CC" sheet="1" objects="1" scenarios="1" selectLockedCells="1"/>
  <mergeCells count="13">
    <mergeCell ref="B18:F18"/>
    <mergeCell ref="B19:F19"/>
    <mergeCell ref="B7:F7"/>
    <mergeCell ref="B11:F11"/>
    <mergeCell ref="B8:F9"/>
    <mergeCell ref="B10:F10"/>
    <mergeCell ref="B12:F15"/>
    <mergeCell ref="A2:D2"/>
    <mergeCell ref="B4:F4"/>
    <mergeCell ref="B5:F5"/>
    <mergeCell ref="B6:F6"/>
    <mergeCell ref="B16:F16"/>
    <mergeCell ref="B17:F1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F121"/>
  <sheetViews>
    <sheetView zoomScaleSheetLayoutView="100" zoomScalePageLayoutView="0" workbookViewId="0" topLeftCell="A1">
      <selection activeCell="E102" sqref="E102"/>
    </sheetView>
  </sheetViews>
  <sheetFormatPr defaultColWidth="9.140625" defaultRowHeight="12.75"/>
  <cols>
    <col min="1" max="1" width="3.421875" style="17" bestFit="1" customWidth="1"/>
    <col min="2" max="2" width="50.8515625" style="17" customWidth="1"/>
    <col min="3" max="3" width="6.57421875" style="17" bestFit="1" customWidth="1"/>
    <col min="4" max="4" width="4.57421875" style="17" bestFit="1" customWidth="1"/>
    <col min="5" max="5" width="9.421875" style="17" bestFit="1" customWidth="1"/>
    <col min="6" max="6" width="11.8515625" style="17" bestFit="1" customWidth="1"/>
    <col min="7" max="16384" width="9.140625" style="17" customWidth="1"/>
  </cols>
  <sheetData>
    <row r="1" spans="2:6" ht="12.75">
      <c r="B1" s="142"/>
      <c r="C1" s="161"/>
      <c r="D1" s="161"/>
      <c r="E1" s="235"/>
      <c r="F1" s="235"/>
    </row>
    <row r="2" spans="1:6" ht="12.75">
      <c r="A2" s="236"/>
      <c r="B2" s="139" t="s">
        <v>387</v>
      </c>
      <c r="C2" s="161"/>
      <c r="D2" s="161"/>
      <c r="E2" s="235"/>
      <c r="F2" s="235"/>
    </row>
    <row r="3" spans="1:6" ht="12.75">
      <c r="A3" s="130"/>
      <c r="B3" s="237"/>
      <c r="C3" s="238"/>
      <c r="D3" s="238"/>
      <c r="E3" s="239"/>
      <c r="F3" s="239"/>
    </row>
    <row r="4" spans="2:6" ht="12.75">
      <c r="B4" s="139" t="s">
        <v>388</v>
      </c>
      <c r="C4" s="161"/>
      <c r="D4" s="161"/>
      <c r="E4" s="235"/>
      <c r="F4" s="235"/>
    </row>
    <row r="5" spans="2:6" ht="63.75">
      <c r="B5" s="142" t="s">
        <v>389</v>
      </c>
      <c r="C5" s="161"/>
      <c r="D5" s="161"/>
      <c r="E5" s="235"/>
      <c r="F5" s="235"/>
    </row>
    <row r="6" spans="2:6" ht="63.75">
      <c r="B6" s="142" t="s">
        <v>390</v>
      </c>
      <c r="C6" s="161"/>
      <c r="D6" s="161"/>
      <c r="E6" s="235"/>
      <c r="F6" s="235"/>
    </row>
    <row r="7" spans="2:6" ht="89.25">
      <c r="B7" s="142" t="s">
        <v>391</v>
      </c>
      <c r="C7" s="161"/>
      <c r="D7" s="161"/>
      <c r="E7" s="235"/>
      <c r="F7" s="235"/>
    </row>
    <row r="8" spans="2:6" ht="12.75">
      <c r="B8" s="142"/>
      <c r="C8" s="161"/>
      <c r="D8" s="161"/>
      <c r="E8" s="235"/>
      <c r="F8" s="235"/>
    </row>
    <row r="9" spans="2:6" ht="12.75">
      <c r="B9" s="142"/>
      <c r="C9" s="161"/>
      <c r="D9" s="161"/>
      <c r="E9" s="235"/>
      <c r="F9" s="235"/>
    </row>
    <row r="10" spans="1:6" ht="12.75">
      <c r="A10" s="144" t="s">
        <v>537</v>
      </c>
      <c r="B10" s="506" t="s">
        <v>472</v>
      </c>
      <c r="C10" s="145" t="s">
        <v>395</v>
      </c>
      <c r="D10" s="504" t="s">
        <v>469</v>
      </c>
      <c r="E10" s="146" t="s">
        <v>395</v>
      </c>
      <c r="F10" s="146" t="s">
        <v>396</v>
      </c>
    </row>
    <row r="11" spans="1:6" ht="12.75">
      <c r="A11" s="147" t="s">
        <v>538</v>
      </c>
      <c r="B11" s="507"/>
      <c r="C11" s="148" t="s">
        <v>761</v>
      </c>
      <c r="D11" s="505"/>
      <c r="E11" s="149" t="s">
        <v>398</v>
      </c>
      <c r="F11" s="149" t="s">
        <v>399</v>
      </c>
    </row>
    <row r="12" spans="1:6" ht="12.75">
      <c r="A12" s="107"/>
      <c r="B12" s="142"/>
      <c r="C12" s="240"/>
      <c r="D12" s="240"/>
      <c r="E12" s="241"/>
      <c r="F12" s="241"/>
    </row>
    <row r="13" spans="1:6" ht="76.5">
      <c r="A13" s="242">
        <v>1</v>
      </c>
      <c r="B13" s="243" t="s">
        <v>473</v>
      </c>
      <c r="C13" s="243"/>
      <c r="D13" s="243"/>
      <c r="E13" s="241"/>
      <c r="F13" s="241"/>
    </row>
    <row r="14" spans="1:6" ht="12.75">
      <c r="A14" s="242"/>
      <c r="B14" s="243" t="s">
        <v>474</v>
      </c>
      <c r="C14" s="243"/>
      <c r="D14" s="243"/>
      <c r="E14" s="241"/>
      <c r="F14" s="241"/>
    </row>
    <row r="15" spans="1:6" ht="25.5">
      <c r="A15" s="242"/>
      <c r="B15" s="244" t="s">
        <v>536</v>
      </c>
      <c r="C15" s="243"/>
      <c r="D15" s="243"/>
      <c r="E15" s="241"/>
      <c r="F15" s="241"/>
    </row>
    <row r="16" spans="1:6" ht="12.75">
      <c r="A16" s="242"/>
      <c r="B16" s="243" t="s">
        <v>475</v>
      </c>
      <c r="C16" s="243"/>
      <c r="D16" s="243"/>
      <c r="E16" s="241"/>
      <c r="F16" s="241"/>
    </row>
    <row r="17" spans="1:6" ht="25.5">
      <c r="A17" s="245"/>
      <c r="B17" s="244" t="s">
        <v>476</v>
      </c>
      <c r="C17" s="243"/>
      <c r="D17" s="243"/>
      <c r="E17" s="241"/>
      <c r="F17" s="241"/>
    </row>
    <row r="18" spans="1:6" ht="12.75">
      <c r="A18" s="245"/>
      <c r="B18" s="244" t="s">
        <v>477</v>
      </c>
      <c r="C18" s="243"/>
      <c r="D18" s="243"/>
      <c r="E18" s="241"/>
      <c r="F18" s="241"/>
    </row>
    <row r="19" spans="1:6" ht="12.75">
      <c r="A19" s="242"/>
      <c r="B19" s="244" t="s">
        <v>478</v>
      </c>
      <c r="C19" s="243"/>
      <c r="D19" s="243"/>
      <c r="E19" s="241"/>
      <c r="F19" s="241"/>
    </row>
    <row r="20" spans="1:6" ht="12.75">
      <c r="A20" s="242"/>
      <c r="B20" s="244" t="s">
        <v>479</v>
      </c>
      <c r="C20" s="243"/>
      <c r="D20" s="243"/>
      <c r="E20" s="241"/>
      <c r="F20" s="241"/>
    </row>
    <row r="21" spans="1:6" ht="12.75">
      <c r="A21" s="242"/>
      <c r="B21" s="244" t="s">
        <v>480</v>
      </c>
      <c r="C21" s="243"/>
      <c r="D21" s="243"/>
      <c r="E21" s="241"/>
      <c r="F21" s="241"/>
    </row>
    <row r="22" spans="1:6" ht="12.75">
      <c r="A22" s="242"/>
      <c r="B22" s="244" t="s">
        <v>481</v>
      </c>
      <c r="C22" s="246"/>
      <c r="D22" s="246"/>
      <c r="E22" s="247"/>
      <c r="F22" s="247"/>
    </row>
    <row r="23" spans="1:6" ht="12.75">
      <c r="A23" s="242"/>
      <c r="B23" s="142"/>
      <c r="C23" s="246"/>
      <c r="D23" s="246"/>
      <c r="E23" s="241"/>
      <c r="F23" s="241"/>
    </row>
    <row r="24" spans="1:6" ht="12.75">
      <c r="A24" s="242"/>
      <c r="B24" s="244" t="s">
        <v>482</v>
      </c>
      <c r="C24" s="246"/>
      <c r="D24" s="246"/>
      <c r="E24" s="241"/>
      <c r="F24" s="241"/>
    </row>
    <row r="25" spans="1:6" ht="12.75">
      <c r="A25" s="242"/>
      <c r="B25" s="244" t="s">
        <v>483</v>
      </c>
      <c r="C25" s="246"/>
      <c r="D25" s="246"/>
      <c r="E25" s="383"/>
      <c r="F25" s="383"/>
    </row>
    <row r="26" spans="1:6" ht="12.75">
      <c r="A26" s="242"/>
      <c r="B26" s="244" t="s">
        <v>484</v>
      </c>
      <c r="C26" s="246"/>
      <c r="D26" s="246"/>
      <c r="E26" s="383"/>
      <c r="F26" s="383"/>
    </row>
    <row r="27" spans="1:6" ht="12.75">
      <c r="A27" s="242"/>
      <c r="B27" s="244" t="s">
        <v>485</v>
      </c>
      <c r="C27" s="246"/>
      <c r="D27" s="246"/>
      <c r="E27" s="383"/>
      <c r="F27" s="383"/>
    </row>
    <row r="28" spans="1:6" ht="12.75">
      <c r="A28" s="242"/>
      <c r="B28" s="244"/>
      <c r="C28" s="246" t="s">
        <v>32</v>
      </c>
      <c r="D28" s="246">
        <v>1</v>
      </c>
      <c r="E28" s="384"/>
      <c r="F28" s="384">
        <f>D28*E28</f>
        <v>0</v>
      </c>
    </row>
    <row r="29" spans="1:6" ht="12.75">
      <c r="A29" s="242"/>
      <c r="B29" s="244"/>
      <c r="C29" s="246"/>
      <c r="D29" s="246"/>
      <c r="E29" s="384"/>
      <c r="F29" s="384"/>
    </row>
    <row r="30" spans="1:6" ht="51">
      <c r="A30" s="242">
        <v>2</v>
      </c>
      <c r="B30" s="248" t="s">
        <v>486</v>
      </c>
      <c r="C30" s="246" t="s">
        <v>401</v>
      </c>
      <c r="D30" s="246">
        <v>1</v>
      </c>
      <c r="E30" s="384"/>
      <c r="F30" s="384">
        <f>D30*E30</f>
        <v>0</v>
      </c>
    </row>
    <row r="31" spans="1:6" ht="12.75">
      <c r="A31" s="242"/>
      <c r="B31" s="243"/>
      <c r="C31" s="243"/>
      <c r="D31" s="243"/>
      <c r="E31" s="383"/>
      <c r="F31" s="383"/>
    </row>
    <row r="32" spans="1:6" ht="76.5">
      <c r="A32" s="242">
        <v>3</v>
      </c>
      <c r="B32" s="243" t="s">
        <v>487</v>
      </c>
      <c r="C32" s="243"/>
      <c r="D32" s="243"/>
      <c r="E32" s="383"/>
      <c r="F32" s="383"/>
    </row>
    <row r="33" spans="1:6" ht="12.75">
      <c r="A33" s="245"/>
      <c r="B33" s="249" t="s">
        <v>488</v>
      </c>
      <c r="C33" s="243"/>
      <c r="D33" s="243"/>
      <c r="E33" s="383"/>
      <c r="F33" s="383"/>
    </row>
    <row r="34" spans="1:6" ht="12.75">
      <c r="A34" s="245"/>
      <c r="B34" s="244" t="s">
        <v>489</v>
      </c>
      <c r="C34" s="243"/>
      <c r="D34" s="243"/>
      <c r="E34" s="383"/>
      <c r="F34" s="383"/>
    </row>
    <row r="35" spans="1:6" ht="12.75">
      <c r="A35" s="242"/>
      <c r="B35" s="244" t="s">
        <v>490</v>
      </c>
      <c r="C35" s="243"/>
      <c r="D35" s="243"/>
      <c r="E35" s="383"/>
      <c r="F35" s="383"/>
    </row>
    <row r="36" spans="1:6" ht="12.75">
      <c r="A36" s="245"/>
      <c r="B36" s="244" t="s">
        <v>491</v>
      </c>
      <c r="C36" s="243"/>
      <c r="D36" s="243"/>
      <c r="E36" s="383"/>
      <c r="F36" s="383"/>
    </row>
    <row r="37" spans="1:6" ht="12.75">
      <c r="A37" s="245"/>
      <c r="B37" s="142"/>
      <c r="C37" s="243"/>
      <c r="D37" s="243"/>
      <c r="E37" s="383"/>
      <c r="F37" s="383"/>
    </row>
    <row r="38" spans="1:6" ht="12.75">
      <c r="A38" s="245"/>
      <c r="B38" s="244" t="s">
        <v>482</v>
      </c>
      <c r="C38" s="243"/>
      <c r="D38" s="243"/>
      <c r="E38" s="383"/>
      <c r="F38" s="383"/>
    </row>
    <row r="39" spans="1:6" ht="12.75">
      <c r="A39" s="245"/>
      <c r="B39" s="244" t="s">
        <v>483</v>
      </c>
      <c r="C39" s="243"/>
      <c r="D39" s="243"/>
      <c r="E39" s="383"/>
      <c r="F39" s="383"/>
    </row>
    <row r="40" spans="1:6" ht="12.75">
      <c r="A40" s="242"/>
      <c r="B40" s="244" t="s">
        <v>492</v>
      </c>
      <c r="C40" s="243"/>
      <c r="D40" s="243"/>
      <c r="E40" s="383"/>
      <c r="F40" s="383"/>
    </row>
    <row r="41" spans="1:6" ht="12.75">
      <c r="A41" s="242"/>
      <c r="B41" s="244" t="s">
        <v>493</v>
      </c>
      <c r="C41" s="243"/>
      <c r="D41" s="243"/>
      <c r="E41" s="383"/>
      <c r="F41" s="383"/>
    </row>
    <row r="42" spans="1:6" ht="12.75">
      <c r="A42" s="245"/>
      <c r="B42" s="243"/>
      <c r="C42" s="246" t="s">
        <v>401</v>
      </c>
      <c r="D42" s="246">
        <v>3</v>
      </c>
      <c r="E42" s="384"/>
      <c r="F42" s="384">
        <f>D42*E42</f>
        <v>0</v>
      </c>
    </row>
    <row r="43" spans="1:6" ht="12.75">
      <c r="A43" s="245"/>
      <c r="B43" s="243"/>
      <c r="C43" s="243"/>
      <c r="D43" s="243"/>
      <c r="E43" s="383"/>
      <c r="F43" s="383"/>
    </row>
    <row r="44" spans="1:6" ht="51">
      <c r="A44" s="245">
        <v>4</v>
      </c>
      <c r="B44" s="243" t="s">
        <v>494</v>
      </c>
      <c r="C44" s="243"/>
      <c r="D44" s="243"/>
      <c r="E44" s="383"/>
      <c r="F44" s="383"/>
    </row>
    <row r="45" spans="1:6" ht="38.25">
      <c r="A45" s="245"/>
      <c r="B45" s="243" t="s">
        <v>495</v>
      </c>
      <c r="C45" s="246" t="s">
        <v>401</v>
      </c>
      <c r="D45" s="246">
        <v>1</v>
      </c>
      <c r="E45" s="384"/>
      <c r="F45" s="384">
        <f>D45*E45</f>
        <v>0</v>
      </c>
    </row>
    <row r="46" spans="1:6" ht="12.75">
      <c r="A46" s="242"/>
      <c r="B46" s="243"/>
      <c r="C46" s="243"/>
      <c r="D46" s="243"/>
      <c r="E46" s="383"/>
      <c r="F46" s="383"/>
    </row>
    <row r="47" spans="1:6" ht="51">
      <c r="A47" s="242">
        <v>5</v>
      </c>
      <c r="B47" s="243" t="s">
        <v>496</v>
      </c>
      <c r="C47" s="246" t="s">
        <v>32</v>
      </c>
      <c r="D47" s="246">
        <v>1</v>
      </c>
      <c r="E47" s="384"/>
      <c r="F47" s="384">
        <f>D47*E47</f>
        <v>0</v>
      </c>
    </row>
    <row r="48" spans="1:6" ht="12.75">
      <c r="A48" s="250"/>
      <c r="B48" s="251"/>
      <c r="C48" s="246"/>
      <c r="D48" s="246"/>
      <c r="E48" s="383"/>
      <c r="F48" s="383"/>
    </row>
    <row r="49" spans="1:6" ht="76.5">
      <c r="A49" s="252">
        <v>6</v>
      </c>
      <c r="B49" s="243" t="s">
        <v>497</v>
      </c>
      <c r="C49" s="246"/>
      <c r="D49" s="246"/>
      <c r="E49" s="383"/>
      <c r="F49" s="383"/>
    </row>
    <row r="50" spans="1:6" ht="12.75">
      <c r="A50" s="250"/>
      <c r="B50" s="253" t="s">
        <v>498</v>
      </c>
      <c r="C50" s="246" t="s">
        <v>406</v>
      </c>
      <c r="D50" s="246">
        <v>35</v>
      </c>
      <c r="E50" s="384"/>
      <c r="F50" s="384">
        <f>D50*E50</f>
        <v>0</v>
      </c>
    </row>
    <row r="51" spans="1:6" ht="12.75">
      <c r="A51" s="250"/>
      <c r="B51" s="253" t="s">
        <v>499</v>
      </c>
      <c r="C51" s="246" t="s">
        <v>406</v>
      </c>
      <c r="D51" s="246">
        <v>35</v>
      </c>
      <c r="E51" s="384"/>
      <c r="F51" s="384">
        <f>D51*E51</f>
        <v>0</v>
      </c>
    </row>
    <row r="52" spans="1:6" ht="12.75">
      <c r="A52" s="250"/>
      <c r="B52" s="243"/>
      <c r="C52" s="246"/>
      <c r="D52" s="246"/>
      <c r="E52" s="383"/>
      <c r="F52" s="383"/>
    </row>
    <row r="53" spans="1:6" ht="38.25">
      <c r="A53" s="252">
        <v>7</v>
      </c>
      <c r="B53" s="243" t="s">
        <v>500</v>
      </c>
      <c r="C53" s="246" t="s">
        <v>401</v>
      </c>
      <c r="D53" s="246">
        <v>1</v>
      </c>
      <c r="E53" s="384"/>
      <c r="F53" s="384">
        <f>D53*E53</f>
        <v>0</v>
      </c>
    </row>
    <row r="54" spans="1:6" ht="12.75">
      <c r="A54" s="250"/>
      <c r="B54" s="243"/>
      <c r="C54" s="246"/>
      <c r="D54" s="246"/>
      <c r="E54" s="383"/>
      <c r="F54" s="383"/>
    </row>
    <row r="55" spans="1:6" ht="12.75">
      <c r="A55" s="252">
        <v>8</v>
      </c>
      <c r="B55" s="243" t="s">
        <v>501</v>
      </c>
      <c r="C55" s="246"/>
      <c r="D55" s="246"/>
      <c r="E55" s="383"/>
      <c r="F55" s="383"/>
    </row>
    <row r="56" spans="1:6" ht="12.75">
      <c r="A56" s="252"/>
      <c r="B56" s="243" t="s">
        <v>502</v>
      </c>
      <c r="C56" s="246" t="s">
        <v>406</v>
      </c>
      <c r="D56" s="246">
        <v>35</v>
      </c>
      <c r="E56" s="384"/>
      <c r="F56" s="384">
        <f>D56*E56</f>
        <v>0</v>
      </c>
    </row>
    <row r="57" spans="1:6" ht="25.5">
      <c r="A57" s="252"/>
      <c r="B57" s="243" t="s">
        <v>503</v>
      </c>
      <c r="C57" s="246" t="s">
        <v>406</v>
      </c>
      <c r="D57" s="246">
        <v>15</v>
      </c>
      <c r="E57" s="384"/>
      <c r="F57" s="384">
        <f>D57*E57</f>
        <v>0</v>
      </c>
    </row>
    <row r="58" spans="1:6" ht="12.75">
      <c r="A58" s="252"/>
      <c r="B58" s="243"/>
      <c r="C58" s="246"/>
      <c r="D58" s="246"/>
      <c r="E58" s="383"/>
      <c r="F58" s="383"/>
    </row>
    <row r="59" spans="1:6" ht="38.25">
      <c r="A59" s="252">
        <v>9</v>
      </c>
      <c r="B59" s="254" t="s">
        <v>504</v>
      </c>
      <c r="C59" s="246"/>
      <c r="D59" s="246"/>
      <c r="E59" s="383"/>
      <c r="F59" s="383"/>
    </row>
    <row r="60" spans="1:6" ht="12.75">
      <c r="A60" s="250"/>
      <c r="B60" s="251" t="s">
        <v>505</v>
      </c>
      <c r="C60" s="246" t="s">
        <v>406</v>
      </c>
      <c r="D60" s="246">
        <v>20</v>
      </c>
      <c r="E60" s="384"/>
      <c r="F60" s="384">
        <f>D60*E60</f>
        <v>0</v>
      </c>
    </row>
    <row r="61" spans="1:6" ht="12.75">
      <c r="A61" s="250"/>
      <c r="B61" s="251"/>
      <c r="C61" s="246"/>
      <c r="D61" s="246"/>
      <c r="E61" s="383"/>
      <c r="F61" s="383"/>
    </row>
    <row r="62" spans="1:6" ht="25.5">
      <c r="A62" s="252">
        <v>10</v>
      </c>
      <c r="B62" s="243" t="s">
        <v>506</v>
      </c>
      <c r="C62" s="246"/>
      <c r="D62" s="246"/>
      <c r="E62" s="383"/>
      <c r="F62" s="383"/>
    </row>
    <row r="63" spans="1:6" ht="12.75">
      <c r="A63" s="250"/>
      <c r="B63" s="243" t="s">
        <v>507</v>
      </c>
      <c r="C63" s="246"/>
      <c r="D63" s="246"/>
      <c r="E63" s="383"/>
      <c r="F63" s="383"/>
    </row>
    <row r="64" spans="1:6" ht="12.75">
      <c r="A64" s="250"/>
      <c r="B64" s="243" t="s">
        <v>508</v>
      </c>
      <c r="C64" s="246"/>
      <c r="D64" s="246"/>
      <c r="E64" s="383"/>
      <c r="F64" s="383"/>
    </row>
    <row r="65" spans="1:6" ht="12.75">
      <c r="A65" s="250"/>
      <c r="B65" s="243" t="s">
        <v>509</v>
      </c>
      <c r="C65" s="246"/>
      <c r="D65" s="246"/>
      <c r="E65" s="383"/>
      <c r="F65" s="383"/>
    </row>
    <row r="66" spans="1:6" ht="25.5">
      <c r="A66" s="250"/>
      <c r="B66" s="243" t="s">
        <v>510</v>
      </c>
      <c r="C66" s="246" t="s">
        <v>32</v>
      </c>
      <c r="D66" s="246">
        <v>1</v>
      </c>
      <c r="E66" s="384"/>
      <c r="F66" s="384">
        <f>D66*E66</f>
        <v>0</v>
      </c>
    </row>
    <row r="67" spans="5:6" ht="12.75">
      <c r="E67" s="385"/>
      <c r="F67" s="385"/>
    </row>
    <row r="68" spans="1:6" ht="51">
      <c r="A68" s="107">
        <v>11</v>
      </c>
      <c r="B68" s="254" t="s">
        <v>511</v>
      </c>
      <c r="C68" s="246"/>
      <c r="D68" s="246"/>
      <c r="E68" s="383"/>
      <c r="F68" s="383"/>
    </row>
    <row r="69" spans="1:6" ht="12.75">
      <c r="A69" s="107"/>
      <c r="B69" s="255" t="s">
        <v>512</v>
      </c>
      <c r="C69" s="246" t="s">
        <v>406</v>
      </c>
      <c r="D69" s="246">
        <v>7</v>
      </c>
      <c r="E69" s="384"/>
      <c r="F69" s="384">
        <f>D69*E69</f>
        <v>0</v>
      </c>
    </row>
    <row r="70" spans="1:6" ht="12.75">
      <c r="A70" s="107"/>
      <c r="B70" s="256"/>
      <c r="C70" s="246"/>
      <c r="D70" s="246"/>
      <c r="E70" s="383"/>
      <c r="F70" s="383"/>
    </row>
    <row r="71" spans="1:6" ht="51">
      <c r="A71" s="107">
        <v>12</v>
      </c>
      <c r="B71" s="248" t="s">
        <v>513</v>
      </c>
      <c r="C71" s="246" t="s">
        <v>32</v>
      </c>
      <c r="D71" s="246">
        <v>1</v>
      </c>
      <c r="E71" s="384"/>
      <c r="F71" s="384">
        <f>D71*E71</f>
        <v>0</v>
      </c>
    </row>
    <row r="72" spans="1:6" ht="12.75">
      <c r="A72" s="107"/>
      <c r="B72" s="248"/>
      <c r="C72" s="246"/>
      <c r="D72" s="246"/>
      <c r="E72" s="384"/>
      <c r="F72" s="384"/>
    </row>
    <row r="73" spans="1:6" ht="51">
      <c r="A73" s="107">
        <v>13</v>
      </c>
      <c r="B73" s="142" t="s">
        <v>514</v>
      </c>
      <c r="C73" s="246" t="s">
        <v>5</v>
      </c>
      <c r="D73" s="246">
        <v>3</v>
      </c>
      <c r="E73" s="384"/>
      <c r="F73" s="384">
        <f>D73*E73</f>
        <v>0</v>
      </c>
    </row>
    <row r="74" spans="1:6" ht="12.75">
      <c r="A74" s="107"/>
      <c r="B74" s="142"/>
      <c r="C74" s="161"/>
      <c r="D74" s="161"/>
      <c r="E74" s="386"/>
      <c r="F74" s="386"/>
    </row>
    <row r="75" spans="1:6" ht="51">
      <c r="A75" s="107">
        <v>14</v>
      </c>
      <c r="B75" s="254" t="s">
        <v>515</v>
      </c>
      <c r="C75" s="246"/>
      <c r="D75" s="246"/>
      <c r="E75" s="383"/>
      <c r="F75" s="383"/>
    </row>
    <row r="76" spans="1:6" ht="12.75">
      <c r="A76" s="107"/>
      <c r="B76" s="253" t="s">
        <v>516</v>
      </c>
      <c r="C76" s="246" t="s">
        <v>401</v>
      </c>
      <c r="D76" s="246">
        <v>2</v>
      </c>
      <c r="E76" s="384"/>
      <c r="F76" s="384">
        <f>D76*E76</f>
        <v>0</v>
      </c>
    </row>
    <row r="77" spans="1:6" ht="12.75">
      <c r="A77" s="107"/>
      <c r="B77" s="253"/>
      <c r="C77" s="246"/>
      <c r="D77" s="246"/>
      <c r="E77" s="384"/>
      <c r="F77" s="384"/>
    </row>
    <row r="78" spans="1:6" ht="25.5">
      <c r="A78" s="107">
        <v>15</v>
      </c>
      <c r="B78" s="254" t="s">
        <v>517</v>
      </c>
      <c r="C78" s="246"/>
      <c r="D78" s="246"/>
      <c r="E78" s="384"/>
      <c r="F78" s="384"/>
    </row>
    <row r="79" spans="1:6" ht="38.25">
      <c r="A79" s="107"/>
      <c r="B79" s="254" t="s">
        <v>518</v>
      </c>
      <c r="C79" s="246"/>
      <c r="D79" s="246"/>
      <c r="E79" s="384"/>
      <c r="F79" s="384"/>
    </row>
    <row r="80" spans="1:6" ht="12.75">
      <c r="A80" s="107"/>
      <c r="B80" s="254" t="s">
        <v>519</v>
      </c>
      <c r="C80" s="246"/>
      <c r="D80" s="246"/>
      <c r="E80" s="384"/>
      <c r="F80" s="384"/>
    </row>
    <row r="81" spans="1:6" ht="12.75">
      <c r="A81" s="107"/>
      <c r="B81" s="257" t="s">
        <v>520</v>
      </c>
      <c r="C81" s="246"/>
      <c r="D81" s="246"/>
      <c r="E81" s="384"/>
      <c r="F81" s="384"/>
    </row>
    <row r="82" spans="1:6" ht="12.75">
      <c r="A82" s="107"/>
      <c r="B82" s="257" t="s">
        <v>521</v>
      </c>
      <c r="C82" s="246"/>
      <c r="D82" s="246"/>
      <c r="E82" s="384"/>
      <c r="F82" s="384"/>
    </row>
    <row r="83" spans="1:6" ht="12.75">
      <c r="A83" s="107"/>
      <c r="B83" s="257" t="s">
        <v>522</v>
      </c>
      <c r="C83" s="246"/>
      <c r="D83" s="246"/>
      <c r="E83" s="384"/>
      <c r="F83" s="384"/>
    </row>
    <row r="84" spans="1:6" ht="12.75">
      <c r="A84" s="107"/>
      <c r="B84" s="257" t="s">
        <v>523</v>
      </c>
      <c r="C84" s="246"/>
      <c r="D84" s="246"/>
      <c r="E84" s="384"/>
      <c r="F84" s="384"/>
    </row>
    <row r="85" spans="1:6" ht="12.75">
      <c r="A85" s="107"/>
      <c r="B85" s="257"/>
      <c r="C85" s="246"/>
      <c r="D85" s="246"/>
      <c r="E85" s="384"/>
      <c r="F85" s="384"/>
    </row>
    <row r="86" spans="1:6" ht="12.75">
      <c r="A86" s="107"/>
      <c r="B86" s="244" t="s">
        <v>482</v>
      </c>
      <c r="C86" s="246"/>
      <c r="D86" s="246"/>
      <c r="E86" s="384"/>
      <c r="F86" s="384"/>
    </row>
    <row r="87" spans="1:6" ht="12.75">
      <c r="A87" s="107"/>
      <c r="B87" s="244" t="s">
        <v>483</v>
      </c>
      <c r="C87" s="246"/>
      <c r="D87" s="246"/>
      <c r="E87" s="384"/>
      <c r="F87" s="384"/>
    </row>
    <row r="88" spans="1:6" ht="12.75">
      <c r="A88" s="107"/>
      <c r="B88" s="244" t="s">
        <v>524</v>
      </c>
      <c r="C88" s="246"/>
      <c r="D88" s="246"/>
      <c r="E88" s="384"/>
      <c r="F88" s="384"/>
    </row>
    <row r="89" spans="1:6" ht="12.75">
      <c r="A89" s="107"/>
      <c r="B89" s="244" t="s">
        <v>525</v>
      </c>
      <c r="E89" s="385"/>
      <c r="F89" s="385"/>
    </row>
    <row r="90" spans="1:6" ht="12.75">
      <c r="A90" s="107"/>
      <c r="B90" s="244"/>
      <c r="C90" s="246" t="s">
        <v>401</v>
      </c>
      <c r="D90" s="246">
        <v>3</v>
      </c>
      <c r="E90" s="384"/>
      <c r="F90" s="384">
        <f>D90*E90</f>
        <v>0</v>
      </c>
    </row>
    <row r="91" spans="1:6" ht="12.75">
      <c r="A91" s="107"/>
      <c r="B91" s="258"/>
      <c r="C91" s="246"/>
      <c r="D91" s="246"/>
      <c r="E91" s="383"/>
      <c r="F91" s="383"/>
    </row>
    <row r="92" spans="1:6" ht="63.75">
      <c r="A92" s="107">
        <v>16</v>
      </c>
      <c r="B92" s="254" t="s">
        <v>526</v>
      </c>
      <c r="C92" s="161" t="s">
        <v>401</v>
      </c>
      <c r="D92" s="240">
        <v>1</v>
      </c>
      <c r="E92" s="384"/>
      <c r="F92" s="384">
        <f>D92*E92</f>
        <v>0</v>
      </c>
    </row>
    <row r="93" spans="1:6" ht="12.75">
      <c r="A93" s="259"/>
      <c r="B93" s="182"/>
      <c r="C93" s="161"/>
      <c r="D93" s="240"/>
      <c r="E93" s="386"/>
      <c r="F93" s="386"/>
    </row>
    <row r="94" spans="1:6" ht="25.5">
      <c r="A94" s="259">
        <v>17</v>
      </c>
      <c r="B94" s="142" t="s">
        <v>527</v>
      </c>
      <c r="C94" s="260"/>
      <c r="D94" s="240"/>
      <c r="E94" s="386"/>
      <c r="F94" s="386"/>
    </row>
    <row r="95" spans="1:6" ht="12.75">
      <c r="A95" s="259"/>
      <c r="B95" s="182" t="s">
        <v>528</v>
      </c>
      <c r="C95" s="161"/>
      <c r="D95" s="240"/>
      <c r="E95" s="386"/>
      <c r="F95" s="386"/>
    </row>
    <row r="96" spans="1:6" ht="25.5">
      <c r="A96" s="259"/>
      <c r="B96" s="249" t="s">
        <v>529</v>
      </c>
      <c r="C96" s="161"/>
      <c r="D96" s="240"/>
      <c r="E96" s="386"/>
      <c r="F96" s="386"/>
    </row>
    <row r="97" spans="1:6" ht="12.75">
      <c r="A97" s="259"/>
      <c r="B97" s="261" t="s">
        <v>530</v>
      </c>
      <c r="C97" s="161"/>
      <c r="D97" s="240"/>
      <c r="E97" s="386"/>
      <c r="F97" s="386"/>
    </row>
    <row r="98" spans="1:6" ht="38.25">
      <c r="A98" s="259"/>
      <c r="B98" s="261" t="s">
        <v>531</v>
      </c>
      <c r="C98" s="161"/>
      <c r="D98" s="240"/>
      <c r="E98" s="386"/>
      <c r="F98" s="386"/>
    </row>
    <row r="99" spans="1:6" ht="38.25">
      <c r="A99" s="259"/>
      <c r="B99" s="249" t="s">
        <v>532</v>
      </c>
      <c r="C99" s="260"/>
      <c r="D99" s="240"/>
      <c r="E99" s="386"/>
      <c r="F99" s="386"/>
    </row>
    <row r="100" spans="1:6" ht="25.5">
      <c r="A100" s="259"/>
      <c r="B100" s="249" t="s">
        <v>533</v>
      </c>
      <c r="C100" s="161"/>
      <c r="D100" s="240"/>
      <c r="E100" s="386"/>
      <c r="F100" s="386"/>
    </row>
    <row r="101" spans="1:6" ht="12.75">
      <c r="A101" s="259"/>
      <c r="B101" s="142" t="s">
        <v>534</v>
      </c>
      <c r="C101" s="161"/>
      <c r="D101" s="240"/>
      <c r="E101" s="386"/>
      <c r="F101" s="386"/>
    </row>
    <row r="102" spans="1:6" ht="25.5">
      <c r="A102" s="259"/>
      <c r="B102" s="142" t="s">
        <v>535</v>
      </c>
      <c r="C102" s="161" t="s">
        <v>401</v>
      </c>
      <c r="D102" s="240">
        <v>1</v>
      </c>
      <c r="E102" s="384"/>
      <c r="F102" s="384">
        <f>D102*E102</f>
        <v>0</v>
      </c>
    </row>
    <row r="103" spans="1:6" ht="12.75">
      <c r="A103" s="262"/>
      <c r="B103" s="263"/>
      <c r="C103" s="264"/>
      <c r="D103" s="264"/>
      <c r="E103" s="387"/>
      <c r="F103" s="387"/>
    </row>
    <row r="104" spans="2:6" ht="12.75">
      <c r="B104" s="142"/>
      <c r="C104" s="161"/>
      <c r="D104" s="161"/>
      <c r="E104" s="386"/>
      <c r="F104" s="386"/>
    </row>
    <row r="105" spans="2:6" ht="12.75">
      <c r="B105" s="142"/>
      <c r="C105" s="161"/>
      <c r="D105" s="161"/>
      <c r="E105" s="437" t="s">
        <v>120</v>
      </c>
      <c r="F105" s="438">
        <f>SUM(F13:F102)</f>
        <v>0</v>
      </c>
    </row>
    <row r="106" spans="2:6" ht="12.75">
      <c r="B106" s="142"/>
      <c r="C106" s="161"/>
      <c r="D106" s="161"/>
      <c r="E106" s="437"/>
      <c r="F106" s="439"/>
    </row>
    <row r="107" spans="2:6" ht="12.75">
      <c r="B107" s="142"/>
      <c r="C107" s="161"/>
      <c r="D107" s="161"/>
      <c r="E107" s="101"/>
      <c r="F107" s="206"/>
    </row>
    <row r="111" spans="2:6" ht="12.75">
      <c r="B111" s="501"/>
      <c r="C111" s="501"/>
      <c r="D111" s="137"/>
      <c r="E111" s="137"/>
      <c r="F111" s="137"/>
    </row>
    <row r="112" spans="2:6" ht="12.75">
      <c r="B112" s="137"/>
      <c r="C112" s="137"/>
      <c r="D112" s="137"/>
      <c r="E112" s="137"/>
      <c r="F112" s="137"/>
    </row>
    <row r="113" spans="2:6" ht="12.75">
      <c r="B113" s="137"/>
      <c r="C113" s="137"/>
      <c r="D113" s="137"/>
      <c r="E113" s="137"/>
      <c r="F113" s="137"/>
    </row>
    <row r="114" spans="2:6" ht="12.75">
      <c r="B114" s="203"/>
      <c r="C114" s="204"/>
      <c r="D114" s="205"/>
      <c r="E114" s="101"/>
      <c r="F114" s="206"/>
    </row>
    <row r="115" spans="2:6" ht="12.75">
      <c r="B115" s="137"/>
      <c r="C115" s="137"/>
      <c r="D115" s="137"/>
      <c r="E115" s="101"/>
      <c r="F115" s="206"/>
    </row>
    <row r="116" spans="2:6" ht="12.75">
      <c r="B116" s="203"/>
      <c r="C116" s="205"/>
      <c r="D116" s="137"/>
      <c r="E116" s="101"/>
      <c r="F116" s="206"/>
    </row>
    <row r="117" spans="2:6" ht="12.75">
      <c r="B117" s="203"/>
      <c r="C117" s="205"/>
      <c r="D117" s="137"/>
      <c r="E117" s="137"/>
      <c r="F117" s="207"/>
    </row>
    <row r="118" spans="2:6" ht="12.75">
      <c r="B118" s="203"/>
      <c r="C118" s="204"/>
      <c r="D118" s="205"/>
      <c r="E118" s="101"/>
      <c r="F118" s="206"/>
    </row>
    <row r="119" spans="2:6" ht="12.75">
      <c r="B119" s="137"/>
      <c r="C119" s="137"/>
      <c r="D119" s="137"/>
      <c r="E119" s="101"/>
      <c r="F119" s="206"/>
    </row>
    <row r="120" spans="2:6" ht="12.75">
      <c r="B120" s="137"/>
      <c r="C120" s="137"/>
      <c r="D120" s="137"/>
      <c r="E120" s="101"/>
      <c r="F120" s="206"/>
    </row>
    <row r="121" spans="2:6" ht="12.75">
      <c r="B121" s="137"/>
      <c r="C121" s="137"/>
      <c r="D121" s="137"/>
      <c r="E121" s="101"/>
      <c r="F121" s="206"/>
    </row>
  </sheetData>
  <sheetProtection password="D2CC" sheet="1" objects="1" scenarios="1" selectLockedCells="1"/>
  <mergeCells count="3">
    <mergeCell ref="B10:B11"/>
    <mergeCell ref="D10:D11"/>
    <mergeCell ref="B111:C111"/>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95"/>
  <sheetViews>
    <sheetView zoomScaleSheetLayoutView="100" zoomScalePageLayoutView="0" workbookViewId="0" topLeftCell="A1">
      <selection activeCell="E73" sqref="E73"/>
    </sheetView>
  </sheetViews>
  <sheetFormatPr defaultColWidth="9.140625" defaultRowHeight="12.75"/>
  <cols>
    <col min="1" max="1" width="9.140625" style="276" customWidth="1"/>
    <col min="2" max="2" width="59.8515625" style="276" customWidth="1"/>
    <col min="3" max="5" width="9.140625" style="276" customWidth="1"/>
    <col min="6" max="6" width="10.7109375" style="276" bestFit="1" customWidth="1"/>
    <col min="7" max="16384" width="9.140625" style="276" customWidth="1"/>
  </cols>
  <sheetData>
    <row r="1" spans="1:6" ht="12.75">
      <c r="A1" s="265"/>
      <c r="B1" s="515" t="s">
        <v>539</v>
      </c>
      <c r="C1" s="515"/>
      <c r="D1" s="308"/>
      <c r="E1" s="517"/>
      <c r="F1" s="518"/>
    </row>
    <row r="2" spans="1:6" ht="12.75">
      <c r="A2" s="265"/>
      <c r="B2" s="516"/>
      <c r="C2" s="516"/>
      <c r="D2" s="309"/>
      <c r="E2" s="517"/>
      <c r="F2" s="518"/>
    </row>
    <row r="3" spans="1:6" ht="25.5">
      <c r="A3" s="266" t="s">
        <v>540</v>
      </c>
      <c r="B3" s="267" t="s">
        <v>541</v>
      </c>
      <c r="C3" s="460" t="s">
        <v>542</v>
      </c>
      <c r="D3" s="460" t="s">
        <v>469</v>
      </c>
      <c r="E3" s="461" t="s">
        <v>762</v>
      </c>
      <c r="F3" s="461" t="s">
        <v>543</v>
      </c>
    </row>
    <row r="4" spans="1:6" ht="12.75">
      <c r="A4" s="268"/>
      <c r="B4" s="269"/>
      <c r="C4" s="273"/>
      <c r="D4" s="273"/>
      <c r="E4" s="270"/>
      <c r="F4" s="270"/>
    </row>
    <row r="5" spans="1:6" ht="12.75">
      <c r="A5" s="271" t="s">
        <v>541</v>
      </c>
      <c r="B5" s="272"/>
      <c r="C5" s="273"/>
      <c r="D5" s="274"/>
      <c r="E5" s="275"/>
      <c r="F5" s="274"/>
    </row>
    <row r="6" spans="1:6" ht="12.75">
      <c r="A6" s="276" t="s">
        <v>544</v>
      </c>
      <c r="B6" s="277" t="s">
        <v>545</v>
      </c>
      <c r="C6" s="273"/>
      <c r="D6" s="274"/>
      <c r="E6" s="275"/>
      <c r="F6" s="274"/>
    </row>
    <row r="7" spans="1:6" ht="12.75">
      <c r="A7" s="271" t="s">
        <v>541</v>
      </c>
      <c r="B7" s="272"/>
      <c r="C7" s="273"/>
      <c r="D7" s="274"/>
      <c r="E7" s="275"/>
      <c r="F7" s="274"/>
    </row>
    <row r="8" spans="1:6" ht="12.75">
      <c r="A8" s="278" t="s">
        <v>541</v>
      </c>
      <c r="B8" s="272"/>
      <c r="C8" s="273"/>
      <c r="D8" s="274"/>
      <c r="E8" s="388"/>
      <c r="F8" s="390"/>
    </row>
    <row r="9" spans="1:6" ht="12.75">
      <c r="A9" s="279" t="s">
        <v>546</v>
      </c>
      <c r="B9" s="280" t="s">
        <v>547</v>
      </c>
      <c r="C9" s="273"/>
      <c r="D9" s="465"/>
      <c r="E9" s="388"/>
      <c r="F9" s="389"/>
    </row>
    <row r="10" spans="1:6" ht="12.75">
      <c r="A10" s="279" t="s">
        <v>548</v>
      </c>
      <c r="B10" s="272" t="s">
        <v>549</v>
      </c>
      <c r="C10" s="453"/>
      <c r="D10" s="462"/>
      <c r="E10" s="389"/>
      <c r="F10" s="283"/>
    </row>
    <row r="11" spans="1:6" ht="12.75">
      <c r="A11" s="278"/>
      <c r="B11" s="272" t="s">
        <v>550</v>
      </c>
      <c r="C11" s="273" t="s">
        <v>406</v>
      </c>
      <c r="D11" s="462">
        <v>45</v>
      </c>
      <c r="E11" s="390"/>
      <c r="F11" s="283">
        <f>D11*E11</f>
        <v>0</v>
      </c>
    </row>
    <row r="12" spans="1:6" ht="12.75">
      <c r="A12" s="278"/>
      <c r="B12" s="284"/>
      <c r="C12" s="275"/>
      <c r="D12" s="463"/>
      <c r="E12" s="391"/>
      <c r="F12" s="440"/>
    </row>
    <row r="13" spans="1:6" ht="12.75">
      <c r="A13" s="278"/>
      <c r="B13" s="284"/>
      <c r="C13" s="275"/>
      <c r="D13" s="463"/>
      <c r="E13" s="391"/>
      <c r="F13" s="440"/>
    </row>
    <row r="14" spans="1:6" ht="51">
      <c r="A14" s="279" t="s">
        <v>551</v>
      </c>
      <c r="B14" s="272" t="s">
        <v>552</v>
      </c>
      <c r="C14" s="453"/>
      <c r="D14" s="462"/>
      <c r="E14" s="389"/>
      <c r="F14" s="283"/>
    </row>
    <row r="15" spans="1:6" ht="27">
      <c r="A15" s="278"/>
      <c r="B15" s="272" t="s">
        <v>553</v>
      </c>
      <c r="C15" s="273" t="s">
        <v>406</v>
      </c>
      <c r="D15" s="462">
        <v>60</v>
      </c>
      <c r="E15" s="390"/>
      <c r="F15" s="283">
        <f>D15*E15</f>
        <v>0</v>
      </c>
    </row>
    <row r="16" spans="1:6" ht="12.75">
      <c r="A16" s="278"/>
      <c r="B16" s="284"/>
      <c r="C16" s="275"/>
      <c r="D16" s="463"/>
      <c r="E16" s="391"/>
      <c r="F16" s="440"/>
    </row>
    <row r="17" spans="1:6" ht="12.75">
      <c r="A17" s="278"/>
      <c r="B17" s="284"/>
      <c r="C17" s="275"/>
      <c r="D17" s="463"/>
      <c r="E17" s="391"/>
      <c r="F17" s="440"/>
    </row>
    <row r="18" spans="1:6" ht="38.25">
      <c r="A18" s="279" t="s">
        <v>548</v>
      </c>
      <c r="B18" s="272" t="s">
        <v>554</v>
      </c>
      <c r="C18" s="453"/>
      <c r="D18" s="462"/>
      <c r="E18" s="389"/>
      <c r="F18" s="283"/>
    </row>
    <row r="19" spans="1:6" ht="63.75">
      <c r="A19" s="278"/>
      <c r="B19" s="272" t="s">
        <v>555</v>
      </c>
      <c r="C19" s="273" t="s">
        <v>556</v>
      </c>
      <c r="D19" s="462">
        <v>2</v>
      </c>
      <c r="E19" s="390"/>
      <c r="F19" s="283">
        <f>D19*E19</f>
        <v>0</v>
      </c>
    </row>
    <row r="20" spans="1:6" ht="12.75">
      <c r="A20" s="278"/>
      <c r="B20" s="284"/>
      <c r="C20" s="275"/>
      <c r="D20" s="463"/>
      <c r="E20" s="391"/>
      <c r="F20" s="440"/>
    </row>
    <row r="21" spans="1:6" ht="12.75">
      <c r="A21" s="279" t="s">
        <v>557</v>
      </c>
      <c r="B21" s="272" t="s">
        <v>558</v>
      </c>
      <c r="C21" s="453"/>
      <c r="D21" s="462"/>
      <c r="E21" s="389"/>
      <c r="F21" s="283"/>
    </row>
    <row r="22" spans="1:6" ht="12.75">
      <c r="A22" s="278"/>
      <c r="B22" s="284"/>
      <c r="C22" s="275"/>
      <c r="D22" s="463"/>
      <c r="E22" s="391"/>
      <c r="F22" s="440"/>
    </row>
    <row r="23" spans="1:6" ht="25.5">
      <c r="A23" s="278"/>
      <c r="B23" s="272" t="s">
        <v>559</v>
      </c>
      <c r="C23" s="273" t="s">
        <v>556</v>
      </c>
      <c r="D23" s="462">
        <v>1</v>
      </c>
      <c r="E23" s="390"/>
      <c r="F23" s="283">
        <f>D23*E23</f>
        <v>0</v>
      </c>
    </row>
    <row r="24" spans="1:6" ht="12.75">
      <c r="A24" s="278"/>
      <c r="B24" s="284"/>
      <c r="C24" s="275"/>
      <c r="D24" s="463"/>
      <c r="E24" s="391"/>
      <c r="F24" s="440"/>
    </row>
    <row r="25" spans="1:6" ht="25.5">
      <c r="A25" s="278"/>
      <c r="B25" s="272" t="s">
        <v>560</v>
      </c>
      <c r="C25" s="273" t="s">
        <v>556</v>
      </c>
      <c r="D25" s="462">
        <v>1</v>
      </c>
      <c r="E25" s="390"/>
      <c r="F25" s="283">
        <f>D25*E25</f>
        <v>0</v>
      </c>
    </row>
    <row r="26" spans="1:6" ht="12.75">
      <c r="A26" s="278"/>
      <c r="B26" s="284"/>
      <c r="C26" s="275"/>
      <c r="D26" s="463"/>
      <c r="E26" s="391"/>
      <c r="F26" s="440"/>
    </row>
    <row r="27" spans="1:6" ht="38.25">
      <c r="A27" s="278"/>
      <c r="B27" s="272" t="s">
        <v>561</v>
      </c>
      <c r="C27" s="273" t="s">
        <v>406</v>
      </c>
      <c r="D27" s="462">
        <v>10</v>
      </c>
      <c r="E27" s="390"/>
      <c r="F27" s="283">
        <f>D27*E27</f>
        <v>0</v>
      </c>
    </row>
    <row r="28" spans="1:6" ht="12.75">
      <c r="A28" s="278"/>
      <c r="B28" s="284"/>
      <c r="C28" s="275"/>
      <c r="D28" s="463"/>
      <c r="E28" s="391"/>
      <c r="F28" s="440"/>
    </row>
    <row r="29" spans="1:6" ht="13.5" thickBot="1">
      <c r="A29" s="278"/>
      <c r="B29" s="284"/>
      <c r="C29" s="275"/>
      <c r="D29" s="463"/>
      <c r="E29" s="391"/>
      <c r="F29" s="440"/>
    </row>
    <row r="30" spans="1:6" ht="14.25" thickBot="1" thickTop="1">
      <c r="A30" s="285" t="s">
        <v>546</v>
      </c>
      <c r="B30" s="286" t="s">
        <v>562</v>
      </c>
      <c r="C30" s="287"/>
      <c r="D30" s="464"/>
      <c r="E30" s="392"/>
      <c r="F30" s="441">
        <f>SUM(F11:F27)</f>
        <v>0</v>
      </c>
    </row>
    <row r="31" spans="1:6" ht="13.5" thickTop="1">
      <c r="A31" s="289"/>
      <c r="B31" s="289"/>
      <c r="C31" s="273"/>
      <c r="D31" s="462"/>
      <c r="E31" s="388"/>
      <c r="F31" s="283"/>
    </row>
    <row r="32" spans="1:6" ht="12.75">
      <c r="A32" s="289"/>
      <c r="B32" s="289"/>
      <c r="C32" s="273"/>
      <c r="D32" s="462"/>
      <c r="E32" s="388"/>
      <c r="F32" s="283"/>
    </row>
    <row r="33" spans="1:6" ht="12.75">
      <c r="A33" s="279" t="s">
        <v>563</v>
      </c>
      <c r="B33" s="272" t="s">
        <v>564</v>
      </c>
      <c r="C33" s="273"/>
      <c r="D33" s="465"/>
      <c r="E33" s="388"/>
      <c r="F33" s="389"/>
    </row>
    <row r="34" spans="1:6" ht="51">
      <c r="A34" s="279" t="s">
        <v>565</v>
      </c>
      <c r="B34" s="272" t="s">
        <v>566</v>
      </c>
      <c r="C34" s="453"/>
      <c r="D34" s="462"/>
      <c r="E34" s="389"/>
      <c r="F34" s="283"/>
    </row>
    <row r="35" spans="1:6" ht="12.75">
      <c r="A35" s="279"/>
      <c r="B35" s="272" t="s">
        <v>567</v>
      </c>
      <c r="C35" s="453"/>
      <c r="D35" s="462"/>
      <c r="E35" s="389"/>
      <c r="F35" s="283"/>
    </row>
    <row r="36" spans="1:6" ht="14.25">
      <c r="A36" s="278"/>
      <c r="B36" s="272" t="s">
        <v>595</v>
      </c>
      <c r="C36" s="273" t="s">
        <v>406</v>
      </c>
      <c r="D36" s="462">
        <v>20</v>
      </c>
      <c r="E36" s="390"/>
      <c r="F36" s="283">
        <f>D36*E36</f>
        <v>0</v>
      </c>
    </row>
    <row r="37" spans="1:6" ht="12.75">
      <c r="A37" s="278"/>
      <c r="B37" s="284"/>
      <c r="C37" s="275"/>
      <c r="D37" s="463"/>
      <c r="E37" s="391"/>
      <c r="F37" s="440"/>
    </row>
    <row r="38" spans="1:6" ht="12.75">
      <c r="A38" s="279"/>
      <c r="B38" s="272"/>
      <c r="C38" s="273"/>
      <c r="D38" s="462"/>
      <c r="E38" s="390"/>
      <c r="F38" s="283"/>
    </row>
    <row r="39" spans="1:6" ht="51">
      <c r="A39" s="279" t="s">
        <v>568</v>
      </c>
      <c r="B39" s="272" t="s">
        <v>569</v>
      </c>
      <c r="C39" s="273" t="s">
        <v>556</v>
      </c>
      <c r="D39" s="462">
        <v>2</v>
      </c>
      <c r="E39" s="390"/>
      <c r="F39" s="283">
        <f>D39*E39</f>
        <v>0</v>
      </c>
    </row>
    <row r="40" spans="1:6" ht="12.75">
      <c r="A40" s="278"/>
      <c r="B40" s="284"/>
      <c r="C40" s="275"/>
      <c r="D40" s="463"/>
      <c r="E40" s="391"/>
      <c r="F40" s="440"/>
    </row>
    <row r="41" spans="1:6" ht="13.5" thickBot="1">
      <c r="A41" s="278"/>
      <c r="B41" s="284"/>
      <c r="C41" s="275"/>
      <c r="D41" s="463"/>
      <c r="E41" s="391"/>
      <c r="F41" s="440"/>
    </row>
    <row r="42" spans="1:6" ht="14.25" thickBot="1" thickTop="1">
      <c r="A42" s="285" t="s">
        <v>563</v>
      </c>
      <c r="B42" s="286" t="s">
        <v>570</v>
      </c>
      <c r="C42" s="287"/>
      <c r="D42" s="464"/>
      <c r="E42" s="392"/>
      <c r="F42" s="441">
        <f>SUM(F34:F40)</f>
        <v>0</v>
      </c>
    </row>
    <row r="43" spans="1:6" ht="13.5" thickTop="1">
      <c r="A43" s="289"/>
      <c r="B43" s="289"/>
      <c r="C43" s="273"/>
      <c r="D43" s="462"/>
      <c r="E43" s="388"/>
      <c r="F43" s="283"/>
    </row>
    <row r="44" spans="1:6" ht="12.75">
      <c r="A44" s="289"/>
      <c r="B44" s="289"/>
      <c r="C44" s="273"/>
      <c r="D44" s="462"/>
      <c r="E44" s="388"/>
      <c r="F44" s="283"/>
    </row>
    <row r="45" spans="1:6" ht="12.75">
      <c r="A45" s="289"/>
      <c r="B45" s="289"/>
      <c r="C45" s="273"/>
      <c r="D45" s="462"/>
      <c r="E45" s="388"/>
      <c r="F45" s="283"/>
    </row>
    <row r="46" spans="1:6" ht="12.75">
      <c r="A46" s="278" t="s">
        <v>541</v>
      </c>
      <c r="B46" s="272"/>
      <c r="C46" s="273"/>
      <c r="D46" s="462"/>
      <c r="E46" s="388"/>
      <c r="F46" s="390"/>
    </row>
    <row r="47" spans="1:6" ht="12.75">
      <c r="A47" s="279" t="s">
        <v>571</v>
      </c>
      <c r="B47" s="272" t="s">
        <v>572</v>
      </c>
      <c r="C47" s="273"/>
      <c r="D47" s="465"/>
      <c r="E47" s="388"/>
      <c r="F47" s="389"/>
    </row>
    <row r="48" spans="1:6" ht="51">
      <c r="A48" s="279" t="s">
        <v>573</v>
      </c>
      <c r="B48" s="290" t="s">
        <v>552</v>
      </c>
      <c r="C48" s="273"/>
      <c r="D48" s="462"/>
      <c r="E48" s="390"/>
      <c r="F48" s="283"/>
    </row>
    <row r="49" spans="1:6" ht="12.75">
      <c r="A49" s="279"/>
      <c r="B49" s="272" t="s">
        <v>574</v>
      </c>
      <c r="C49" s="273"/>
      <c r="D49" s="462"/>
      <c r="E49" s="390"/>
      <c r="F49" s="283"/>
    </row>
    <row r="50" spans="1:6" ht="14.25">
      <c r="A50" s="278"/>
      <c r="B50" s="272" t="s">
        <v>575</v>
      </c>
      <c r="C50" s="273" t="s">
        <v>406</v>
      </c>
      <c r="D50" s="462">
        <v>50</v>
      </c>
      <c r="E50" s="390"/>
      <c r="F50" s="283">
        <f>D50*E50</f>
        <v>0</v>
      </c>
    </row>
    <row r="51" spans="1:6" ht="12.75">
      <c r="A51" s="278"/>
      <c r="B51" s="284"/>
      <c r="C51" s="275"/>
      <c r="D51" s="463"/>
      <c r="E51" s="391"/>
      <c r="F51" s="440"/>
    </row>
    <row r="52" spans="1:6" ht="12.75">
      <c r="A52" s="278"/>
      <c r="B52" s="284"/>
      <c r="C52" s="275"/>
      <c r="D52" s="463"/>
      <c r="E52" s="391"/>
      <c r="F52" s="440"/>
    </row>
    <row r="53" spans="1:6" ht="25.5">
      <c r="A53" s="279" t="s">
        <v>576</v>
      </c>
      <c r="B53" s="272" t="s">
        <v>577</v>
      </c>
      <c r="C53" s="273" t="s">
        <v>406</v>
      </c>
      <c r="D53" s="462">
        <v>30</v>
      </c>
      <c r="E53" s="390"/>
      <c r="F53" s="283">
        <f>D53*E53</f>
        <v>0</v>
      </c>
    </row>
    <row r="54" spans="1:6" ht="12.75">
      <c r="A54" s="278"/>
      <c r="B54" s="284"/>
      <c r="C54" s="275"/>
      <c r="D54" s="463"/>
      <c r="E54" s="391"/>
      <c r="F54" s="440"/>
    </row>
    <row r="55" spans="1:6" ht="12.75">
      <c r="A55" s="278"/>
      <c r="B55" s="284"/>
      <c r="C55" s="275"/>
      <c r="D55" s="463"/>
      <c r="E55" s="391"/>
      <c r="F55" s="440"/>
    </row>
    <row r="56" spans="1:6" ht="25.5">
      <c r="A56" s="279" t="s">
        <v>578</v>
      </c>
      <c r="B56" s="272" t="s">
        <v>579</v>
      </c>
      <c r="C56" s="453"/>
      <c r="D56" s="462"/>
      <c r="E56" s="389"/>
      <c r="F56" s="283"/>
    </row>
    <row r="57" spans="1:6" ht="63.75">
      <c r="A57" s="278"/>
      <c r="B57" s="272" t="s">
        <v>580</v>
      </c>
      <c r="C57" s="273" t="s">
        <v>556</v>
      </c>
      <c r="D57" s="462">
        <v>2</v>
      </c>
      <c r="E57" s="390"/>
      <c r="F57" s="283">
        <f>D57*E57</f>
        <v>0</v>
      </c>
    </row>
    <row r="58" spans="1:6" ht="12.75">
      <c r="A58" s="278"/>
      <c r="B58" s="284"/>
      <c r="C58" s="275"/>
      <c r="D58" s="463"/>
      <c r="E58" s="391"/>
      <c r="F58" s="440"/>
    </row>
    <row r="59" spans="1:6" ht="12.75">
      <c r="A59" s="278"/>
      <c r="B59" s="284"/>
      <c r="C59" s="275"/>
      <c r="D59" s="463"/>
      <c r="E59" s="391"/>
      <c r="F59" s="440"/>
    </row>
    <row r="60" spans="1:6" ht="25.5">
      <c r="A60" s="279" t="s">
        <v>581</v>
      </c>
      <c r="B60" s="272" t="s">
        <v>582</v>
      </c>
      <c r="C60" s="453"/>
      <c r="D60" s="462"/>
      <c r="E60" s="389"/>
      <c r="F60" s="283"/>
    </row>
    <row r="61" spans="1:6" ht="25.5">
      <c r="A61" s="278"/>
      <c r="B61" s="272" t="s">
        <v>583</v>
      </c>
      <c r="C61" s="273" t="s">
        <v>556</v>
      </c>
      <c r="D61" s="462">
        <v>1</v>
      </c>
      <c r="E61" s="390"/>
      <c r="F61" s="283">
        <f>D61*E61</f>
        <v>0</v>
      </c>
    </row>
    <row r="62" spans="1:6" ht="12.75">
      <c r="A62" s="278"/>
      <c r="B62" s="284"/>
      <c r="C62" s="275"/>
      <c r="D62" s="463"/>
      <c r="E62" s="391"/>
      <c r="F62" s="440"/>
    </row>
    <row r="63" spans="1:6" ht="12.75">
      <c r="A63" s="278"/>
      <c r="B63" s="284"/>
      <c r="C63" s="275"/>
      <c r="D63" s="463"/>
      <c r="E63" s="391"/>
      <c r="F63" s="440"/>
    </row>
    <row r="64" spans="1:6" ht="13.5" thickBot="1">
      <c r="A64" s="278"/>
      <c r="B64" s="284"/>
      <c r="C64" s="275"/>
      <c r="D64" s="463"/>
      <c r="E64" s="391"/>
      <c r="F64" s="442"/>
    </row>
    <row r="65" spans="1:6" ht="14.25" thickBot="1" thickTop="1">
      <c r="A65" s="285" t="s">
        <v>571</v>
      </c>
      <c r="B65" s="286" t="s">
        <v>584</v>
      </c>
      <c r="C65" s="287"/>
      <c r="D65" s="464"/>
      <c r="E65" s="392"/>
      <c r="F65" s="441">
        <f>SUM(F48:F61)</f>
        <v>0</v>
      </c>
    </row>
    <row r="66" spans="1:6" ht="13.5" thickTop="1">
      <c r="A66" s="289"/>
      <c r="B66" s="289"/>
      <c r="C66" s="273"/>
      <c r="D66" s="462"/>
      <c r="E66" s="388"/>
      <c r="F66" s="283"/>
    </row>
    <row r="67" spans="1:6" ht="12.75">
      <c r="A67" s="278" t="s">
        <v>541</v>
      </c>
      <c r="B67" s="272"/>
      <c r="C67" s="273"/>
      <c r="D67" s="462"/>
      <c r="E67" s="388"/>
      <c r="F67" s="390"/>
    </row>
    <row r="68" spans="1:6" ht="12.75">
      <c r="A68" s="279" t="s">
        <v>585</v>
      </c>
      <c r="B68" s="272" t="s">
        <v>586</v>
      </c>
      <c r="C68" s="273"/>
      <c r="D68" s="465"/>
      <c r="E68" s="388"/>
      <c r="F68" s="389"/>
    </row>
    <row r="69" spans="1:6" ht="12.75">
      <c r="A69" s="278"/>
      <c r="B69" s="284"/>
      <c r="C69" s="275"/>
      <c r="D69" s="463"/>
      <c r="E69" s="391"/>
      <c r="F69" s="440"/>
    </row>
    <row r="70" spans="1:6" ht="12.75">
      <c r="A70" s="279" t="s">
        <v>587</v>
      </c>
      <c r="B70" s="272" t="s">
        <v>588</v>
      </c>
      <c r="C70" s="273" t="s">
        <v>406</v>
      </c>
      <c r="D70" s="462">
        <v>20</v>
      </c>
      <c r="E70" s="390"/>
      <c r="F70" s="283">
        <f>D70*E70</f>
        <v>0</v>
      </c>
    </row>
    <row r="71" spans="1:6" ht="12.75">
      <c r="A71" s="278"/>
      <c r="B71" s="284"/>
      <c r="C71" s="275"/>
      <c r="D71" s="463"/>
      <c r="E71" s="391"/>
      <c r="F71" s="440"/>
    </row>
    <row r="72" spans="1:6" ht="12.75">
      <c r="A72" s="278"/>
      <c r="B72" s="284"/>
      <c r="C72" s="275"/>
      <c r="D72" s="463"/>
      <c r="E72" s="391"/>
      <c r="F72" s="440"/>
    </row>
    <row r="73" spans="1:6" ht="27">
      <c r="A73" s="279" t="s">
        <v>589</v>
      </c>
      <c r="B73" s="272" t="s">
        <v>590</v>
      </c>
      <c r="C73" s="273" t="s">
        <v>406</v>
      </c>
      <c r="D73" s="462">
        <v>60</v>
      </c>
      <c r="E73" s="390"/>
      <c r="F73" s="283">
        <f>D73*E73</f>
        <v>0</v>
      </c>
    </row>
    <row r="74" spans="1:6" ht="12.75">
      <c r="A74" s="278"/>
      <c r="B74" s="284"/>
      <c r="C74" s="275"/>
      <c r="D74" s="463"/>
      <c r="E74" s="391"/>
      <c r="F74" s="440"/>
    </row>
    <row r="75" spans="1:6" ht="12.75">
      <c r="A75" s="278"/>
      <c r="B75" s="284"/>
      <c r="C75" s="275"/>
      <c r="D75" s="454"/>
      <c r="E75" s="391"/>
      <c r="F75" s="440"/>
    </row>
    <row r="76" spans="1:6" ht="13.5" thickBot="1">
      <c r="A76" s="278"/>
      <c r="B76" s="284"/>
      <c r="C76" s="275"/>
      <c r="D76" s="454"/>
      <c r="E76" s="391"/>
      <c r="F76" s="440"/>
    </row>
    <row r="77" spans="1:6" ht="14.25" thickBot="1" thickTop="1">
      <c r="A77" s="285" t="s">
        <v>585</v>
      </c>
      <c r="B77" s="286" t="s">
        <v>591</v>
      </c>
      <c r="C77" s="287"/>
      <c r="D77" s="288"/>
      <c r="E77" s="392"/>
      <c r="F77" s="441">
        <f>SUM(F69:F75)</f>
        <v>0</v>
      </c>
    </row>
    <row r="78" spans="1:6" ht="13.5" thickTop="1">
      <c r="A78" s="289"/>
      <c r="B78" s="289"/>
      <c r="C78" s="273"/>
      <c r="D78" s="274"/>
      <c r="E78" s="388"/>
      <c r="F78" s="283"/>
    </row>
    <row r="79" spans="1:6" ht="12.75">
      <c r="A79" s="278" t="s">
        <v>541</v>
      </c>
      <c r="B79" s="272"/>
      <c r="C79" s="273"/>
      <c r="D79" s="274"/>
      <c r="E79" s="388"/>
      <c r="F79" s="390"/>
    </row>
    <row r="80" spans="1:6" ht="12.75">
      <c r="A80" s="271" t="s">
        <v>541</v>
      </c>
      <c r="B80" s="272"/>
      <c r="C80" s="273"/>
      <c r="D80" s="274"/>
      <c r="E80" s="388"/>
      <c r="F80" s="390"/>
    </row>
    <row r="81" spans="1:6" ht="12.75">
      <c r="A81" s="271"/>
      <c r="B81" s="272"/>
      <c r="C81" s="273"/>
      <c r="D81" s="275"/>
      <c r="E81" s="388"/>
      <c r="F81" s="388"/>
    </row>
    <row r="82" spans="1:6" ht="12.75">
      <c r="A82" s="271"/>
      <c r="B82" s="280" t="s">
        <v>592</v>
      </c>
      <c r="C82" s="273"/>
      <c r="D82" s="275"/>
      <c r="E82" s="388"/>
      <c r="F82" s="388"/>
    </row>
    <row r="83" spans="1:6" ht="12.75">
      <c r="A83" s="271"/>
      <c r="B83" s="272"/>
      <c r="C83" s="273"/>
      <c r="D83" s="275"/>
      <c r="E83" s="388"/>
      <c r="F83" s="388"/>
    </row>
    <row r="84" spans="1:6" ht="13.5" thickBot="1">
      <c r="A84" s="291" t="s">
        <v>544</v>
      </c>
      <c r="B84" s="292" t="s">
        <v>593</v>
      </c>
      <c r="C84" s="293"/>
      <c r="D84" s="294"/>
      <c r="E84" s="443"/>
      <c r="F84" s="444"/>
    </row>
    <row r="85" spans="1:6" ht="12.75">
      <c r="A85" s="295" t="s">
        <v>546</v>
      </c>
      <c r="B85" s="296" t="s">
        <v>547</v>
      </c>
      <c r="C85" s="297"/>
      <c r="D85" s="298"/>
      <c r="E85" s="445"/>
      <c r="F85" s="446">
        <f>F30</f>
        <v>0</v>
      </c>
    </row>
    <row r="86" spans="1:6" ht="12.75">
      <c r="A86" s="295" t="s">
        <v>563</v>
      </c>
      <c r="B86" s="296" t="s">
        <v>564</v>
      </c>
      <c r="C86" s="297"/>
      <c r="D86" s="298"/>
      <c r="E86" s="445"/>
      <c r="F86" s="446">
        <f>SUM(F42)</f>
        <v>0</v>
      </c>
    </row>
    <row r="87" spans="1:6" ht="12.75">
      <c r="A87" s="295" t="s">
        <v>571</v>
      </c>
      <c r="B87" s="296" t="s">
        <v>572</v>
      </c>
      <c r="C87" s="297"/>
      <c r="D87" s="298"/>
      <c r="E87" s="445"/>
      <c r="F87" s="446">
        <f>SUM(F65)</f>
        <v>0</v>
      </c>
    </row>
    <row r="88" spans="1:6" ht="13.5" thickBot="1">
      <c r="A88" s="295" t="s">
        <v>585</v>
      </c>
      <c r="B88" s="296" t="s">
        <v>586</v>
      </c>
      <c r="C88" s="297"/>
      <c r="D88" s="298"/>
      <c r="E88" s="445"/>
      <c r="F88" s="446">
        <f>F77</f>
        <v>0</v>
      </c>
    </row>
    <row r="89" spans="1:6" ht="14.25" thickBot="1" thickTop="1">
      <c r="A89" s="285" t="s">
        <v>544</v>
      </c>
      <c r="B89" s="286"/>
      <c r="C89" s="519" t="s">
        <v>594</v>
      </c>
      <c r="D89" s="519"/>
      <c r="E89" s="520">
        <f>SUM(F85:F88)</f>
        <v>0</v>
      </c>
      <c r="F89" s="521"/>
    </row>
    <row r="90" spans="1:6" ht="13.5" thickTop="1">
      <c r="A90" s="299"/>
      <c r="B90" s="300"/>
      <c r="C90" s="522"/>
      <c r="D90" s="522"/>
      <c r="E90" s="523"/>
      <c r="F90" s="524"/>
    </row>
    <row r="91" spans="1:6" ht="12.75">
      <c r="A91" s="289"/>
      <c r="B91" s="289"/>
      <c r="C91" s="508"/>
      <c r="D91" s="508"/>
      <c r="E91" s="509"/>
      <c r="F91" s="509"/>
    </row>
    <row r="92" spans="1:6" ht="12.75">
      <c r="A92" s="510"/>
      <c r="B92" s="511"/>
      <c r="C92" s="511"/>
      <c r="D92" s="511"/>
      <c r="E92" s="511"/>
      <c r="F92" s="512"/>
    </row>
    <row r="93" spans="1:6" ht="12.75">
      <c r="A93" s="281"/>
      <c r="B93" s="281"/>
      <c r="C93" s="281"/>
      <c r="D93" s="281"/>
      <c r="E93" s="281"/>
      <c r="F93" s="281"/>
    </row>
    <row r="94" spans="1:6" ht="12.75">
      <c r="A94" s="301"/>
      <c r="B94" s="302"/>
      <c r="C94" s="270"/>
      <c r="D94" s="303"/>
      <c r="E94" s="304"/>
      <c r="F94" s="305"/>
    </row>
    <row r="95" spans="1:6" ht="13.5" thickBot="1">
      <c r="A95" s="271"/>
      <c r="B95" s="269"/>
      <c r="C95" s="306"/>
      <c r="D95" s="513"/>
      <c r="E95" s="513"/>
      <c r="F95" s="514"/>
    </row>
  </sheetData>
  <sheetProtection password="D2CC" sheet="1" objects="1" scenarios="1" selectLockedCells="1"/>
  <mergeCells count="11">
    <mergeCell ref="E90:F90"/>
    <mergeCell ref="C91:D91"/>
    <mergeCell ref="E91:F91"/>
    <mergeCell ref="A92:F92"/>
    <mergeCell ref="D95:F95"/>
    <mergeCell ref="B1:C2"/>
    <mergeCell ref="E1:F1"/>
    <mergeCell ref="E2:F2"/>
    <mergeCell ref="C89:D89"/>
    <mergeCell ref="E89:F89"/>
    <mergeCell ref="C90:D90"/>
  </mergeCells>
  <printOptions/>
  <pageMargins left="0.7" right="0.7" top="0.75" bottom="0.75" header="0.3" footer="0.3"/>
  <pageSetup horizontalDpi="600" verticalDpi="600" orientation="portrait" paperSize="9" scale="81" r:id="rId1"/>
  <rowBreaks count="1" manualBreakCount="1">
    <brk id="43" max="255" man="1"/>
  </rowBreaks>
</worksheet>
</file>

<file path=xl/worksheets/sheet22.xml><?xml version="1.0" encoding="utf-8"?>
<worksheet xmlns="http://schemas.openxmlformats.org/spreadsheetml/2006/main" xmlns:r="http://schemas.openxmlformats.org/officeDocument/2006/relationships">
  <dimension ref="A1:G322"/>
  <sheetViews>
    <sheetView zoomScaleSheetLayoutView="100" zoomScalePageLayoutView="0" workbookViewId="0" topLeftCell="A1">
      <selection activeCell="E214" sqref="E214"/>
    </sheetView>
  </sheetViews>
  <sheetFormatPr defaultColWidth="9.140625" defaultRowHeight="12.75"/>
  <cols>
    <col min="1" max="1" width="9.140625" style="276" customWidth="1"/>
    <col min="2" max="2" width="59.8515625" style="276" customWidth="1"/>
    <col min="3" max="4" width="9.140625" style="276" customWidth="1"/>
    <col min="5" max="5" width="9.7109375" style="276" bestFit="1" customWidth="1"/>
    <col min="6" max="6" width="11.7109375" style="276" bestFit="1" customWidth="1"/>
    <col min="7" max="16384" width="9.140625" style="276" customWidth="1"/>
  </cols>
  <sheetData>
    <row r="1" spans="1:6" ht="12.75">
      <c r="A1" s="265"/>
      <c r="B1" s="515" t="s">
        <v>596</v>
      </c>
      <c r="C1" s="515"/>
      <c r="D1" s="455"/>
      <c r="E1" s="517"/>
      <c r="F1" s="518"/>
    </row>
    <row r="2" spans="1:6" ht="12.75">
      <c r="A2" s="265"/>
      <c r="B2" s="516"/>
      <c r="C2" s="516"/>
      <c r="D2" s="456"/>
      <c r="E2" s="517"/>
      <c r="F2" s="518"/>
    </row>
    <row r="3" spans="1:6" ht="25.5">
      <c r="A3" s="266" t="s">
        <v>540</v>
      </c>
      <c r="B3" s="267" t="s">
        <v>541</v>
      </c>
      <c r="C3" s="460" t="s">
        <v>542</v>
      </c>
      <c r="D3" s="460" t="s">
        <v>469</v>
      </c>
      <c r="E3" s="461" t="s">
        <v>762</v>
      </c>
      <c r="F3" s="461" t="s">
        <v>543</v>
      </c>
    </row>
    <row r="4" spans="1:6" ht="12.75">
      <c r="A4" s="268"/>
      <c r="B4" s="269"/>
      <c r="C4" s="270"/>
      <c r="D4" s="273"/>
      <c r="E4" s="270"/>
      <c r="F4" s="270"/>
    </row>
    <row r="5" spans="1:6" ht="12.75">
      <c r="A5" s="275" t="s">
        <v>541</v>
      </c>
      <c r="B5" s="272"/>
      <c r="C5" s="273"/>
      <c r="D5" s="274"/>
      <c r="E5" s="275"/>
      <c r="F5" s="274"/>
    </row>
    <row r="6" spans="1:6" ht="12.75">
      <c r="A6" s="276" t="s">
        <v>544</v>
      </c>
      <c r="B6" s="272" t="s">
        <v>545</v>
      </c>
      <c r="C6" s="273"/>
      <c r="D6" s="274"/>
      <c r="E6" s="275"/>
      <c r="F6" s="274"/>
    </row>
    <row r="7" spans="1:6" ht="12.75">
      <c r="A7" s="275" t="s">
        <v>541</v>
      </c>
      <c r="B7" s="272"/>
      <c r="C7" s="273"/>
      <c r="D7" s="274"/>
      <c r="E7" s="275"/>
      <c r="F7" s="274"/>
    </row>
    <row r="8" spans="1:6" ht="12.75">
      <c r="A8" s="311" t="s">
        <v>597</v>
      </c>
      <c r="B8" s="272" t="s">
        <v>598</v>
      </c>
      <c r="C8" s="273"/>
      <c r="D8" s="282"/>
      <c r="E8" s="388"/>
      <c r="F8" s="283"/>
    </row>
    <row r="9" spans="1:6" ht="51">
      <c r="A9" s="311" t="s">
        <v>599</v>
      </c>
      <c r="B9" s="272" t="s">
        <v>600</v>
      </c>
      <c r="C9" s="273" t="s">
        <v>601</v>
      </c>
      <c r="D9" s="462">
        <v>1</v>
      </c>
      <c r="E9" s="390"/>
      <c r="F9" s="283">
        <f>D9*E9</f>
        <v>0</v>
      </c>
    </row>
    <row r="10" spans="1:6" ht="12.75">
      <c r="A10" s="310"/>
      <c r="B10" s="284"/>
      <c r="C10" s="275"/>
      <c r="D10" s="463"/>
      <c r="E10" s="391"/>
      <c r="F10" s="440"/>
    </row>
    <row r="11" spans="1:6" ht="12.75">
      <c r="A11" s="310"/>
      <c r="B11" s="284"/>
      <c r="C11" s="275"/>
      <c r="D11" s="463"/>
      <c r="E11" s="391"/>
      <c r="F11" s="440"/>
    </row>
    <row r="12" spans="1:6" ht="51">
      <c r="A12" s="311" t="s">
        <v>602</v>
      </c>
      <c r="B12" s="272" t="s">
        <v>754</v>
      </c>
      <c r="C12" s="273" t="s">
        <v>601</v>
      </c>
      <c r="D12" s="462">
        <v>1</v>
      </c>
      <c r="E12" s="390"/>
      <c r="F12" s="283">
        <f>D12*E12</f>
        <v>0</v>
      </c>
    </row>
    <row r="13" spans="1:6" ht="25.5">
      <c r="A13" s="311"/>
      <c r="B13" s="272" t="s">
        <v>603</v>
      </c>
      <c r="C13" s="273"/>
      <c r="D13" s="462"/>
      <c r="E13" s="390"/>
      <c r="F13" s="283"/>
    </row>
    <row r="14" spans="1:6" ht="12.75">
      <c r="A14" s="310"/>
      <c r="B14" s="284"/>
      <c r="C14" s="275"/>
      <c r="D14" s="463"/>
      <c r="E14" s="391"/>
      <c r="F14" s="440"/>
    </row>
    <row r="15" spans="1:6" ht="12.75">
      <c r="A15" s="310"/>
      <c r="B15" s="284"/>
      <c r="C15" s="275"/>
      <c r="D15" s="463"/>
      <c r="E15" s="391"/>
      <c r="F15" s="440"/>
    </row>
    <row r="16" spans="1:6" ht="38.25">
      <c r="A16" s="311" t="s">
        <v>604</v>
      </c>
      <c r="B16" s="272" t="s">
        <v>605</v>
      </c>
      <c r="C16" s="273" t="s">
        <v>601</v>
      </c>
      <c r="D16" s="462">
        <v>1</v>
      </c>
      <c r="E16" s="390"/>
      <c r="F16" s="283">
        <f>D16*E16</f>
        <v>0</v>
      </c>
    </row>
    <row r="17" spans="1:6" ht="25.5">
      <c r="A17" s="311"/>
      <c r="B17" s="272" t="s">
        <v>603</v>
      </c>
      <c r="C17" s="273"/>
      <c r="D17" s="462"/>
      <c r="E17" s="390"/>
      <c r="F17" s="283"/>
    </row>
    <row r="18" spans="1:6" ht="12.75">
      <c r="A18" s="310"/>
      <c r="B18" s="284"/>
      <c r="C18" s="275"/>
      <c r="D18" s="463"/>
      <c r="E18" s="391"/>
      <c r="F18" s="440"/>
    </row>
    <row r="19" spans="1:6" ht="12.75">
      <c r="A19" s="310"/>
      <c r="B19" s="284" t="s">
        <v>541</v>
      </c>
      <c r="C19" s="275"/>
      <c r="D19" s="463"/>
      <c r="E19" s="391"/>
      <c r="F19" s="440"/>
    </row>
    <row r="20" spans="1:6" ht="25.5">
      <c r="A20" s="311" t="s">
        <v>606</v>
      </c>
      <c r="B20" s="272" t="s">
        <v>607</v>
      </c>
      <c r="C20" s="273" t="s">
        <v>601</v>
      </c>
      <c r="D20" s="462">
        <v>1</v>
      </c>
      <c r="E20" s="390"/>
      <c r="F20" s="283">
        <f>D20*E20</f>
        <v>0</v>
      </c>
    </row>
    <row r="21" spans="1:6" ht="38.25">
      <c r="A21" s="311"/>
      <c r="B21" s="272" t="s">
        <v>608</v>
      </c>
      <c r="C21" s="273"/>
      <c r="D21" s="462"/>
      <c r="E21" s="390"/>
      <c r="F21" s="283"/>
    </row>
    <row r="22" spans="1:6" ht="12.75">
      <c r="A22" s="310"/>
      <c r="B22" s="284"/>
      <c r="C22" s="275"/>
      <c r="D22" s="463"/>
      <c r="E22" s="391"/>
      <c r="F22" s="440"/>
    </row>
    <row r="23" spans="1:6" ht="12.75">
      <c r="A23" s="310"/>
      <c r="B23" s="284"/>
      <c r="C23" s="275"/>
      <c r="D23" s="463"/>
      <c r="E23" s="391"/>
      <c r="F23" s="440"/>
    </row>
    <row r="24" spans="1:6" ht="38.25">
      <c r="A24" s="311" t="s">
        <v>609</v>
      </c>
      <c r="B24" s="272" t="s">
        <v>610</v>
      </c>
      <c r="C24" s="273" t="s">
        <v>601</v>
      </c>
      <c r="D24" s="462">
        <v>1</v>
      </c>
      <c r="E24" s="390"/>
      <c r="F24" s="283">
        <f>D24*E24</f>
        <v>0</v>
      </c>
    </row>
    <row r="25" spans="1:6" ht="12.75">
      <c r="A25" s="310"/>
      <c r="B25" s="284"/>
      <c r="C25" s="275"/>
      <c r="D25" s="454"/>
      <c r="E25" s="391"/>
      <c r="F25" s="440"/>
    </row>
    <row r="26" spans="1:6" ht="13.5" thickBot="1">
      <c r="A26" s="310"/>
      <c r="B26" s="284"/>
      <c r="C26" s="275"/>
      <c r="D26" s="454"/>
      <c r="E26" s="391"/>
      <c r="F26" s="440"/>
    </row>
    <row r="27" spans="1:6" ht="14.25" thickBot="1" thickTop="1">
      <c r="A27" s="285" t="s">
        <v>597</v>
      </c>
      <c r="B27" s="286" t="s">
        <v>611</v>
      </c>
      <c r="C27" s="287"/>
      <c r="D27" s="288"/>
      <c r="E27" s="392"/>
      <c r="F27" s="441">
        <f>SUM(F9:F24)</f>
        <v>0</v>
      </c>
    </row>
    <row r="28" spans="1:6" ht="13.5" thickTop="1">
      <c r="A28" s="289"/>
      <c r="B28" s="289"/>
      <c r="C28" s="273"/>
      <c r="D28" s="274"/>
      <c r="E28" s="388"/>
      <c r="F28" s="283"/>
    </row>
    <row r="29" spans="1:6" ht="12.75">
      <c r="A29" s="310" t="s">
        <v>541</v>
      </c>
      <c r="B29" s="272"/>
      <c r="C29" s="273"/>
      <c r="D29" s="274"/>
      <c r="E29" s="388"/>
      <c r="F29" s="390"/>
    </row>
    <row r="30" spans="1:6" ht="12.75">
      <c r="A30" s="311" t="s">
        <v>612</v>
      </c>
      <c r="B30" s="272" t="s">
        <v>613</v>
      </c>
      <c r="C30" s="273"/>
      <c r="D30" s="282"/>
      <c r="E30" s="388"/>
      <c r="F30" s="283"/>
    </row>
    <row r="31" spans="1:6" ht="38.25">
      <c r="A31" s="311" t="s">
        <v>614</v>
      </c>
      <c r="B31" s="272" t="s">
        <v>615</v>
      </c>
      <c r="C31" s="273" t="s">
        <v>601</v>
      </c>
      <c r="D31" s="462">
        <v>1</v>
      </c>
      <c r="E31" s="390"/>
      <c r="F31" s="283">
        <f>D31*E31</f>
        <v>0</v>
      </c>
    </row>
    <row r="32" spans="1:6" ht="12.75">
      <c r="A32" s="310"/>
      <c r="B32" s="284"/>
      <c r="C32" s="275"/>
      <c r="D32" s="463"/>
      <c r="E32" s="391"/>
      <c r="F32" s="440"/>
    </row>
    <row r="33" spans="1:6" ht="12.75">
      <c r="A33" s="310"/>
      <c r="B33" s="284"/>
      <c r="C33" s="275"/>
      <c r="D33" s="463"/>
      <c r="E33" s="391"/>
      <c r="F33" s="440"/>
    </row>
    <row r="34" spans="1:6" ht="38.25">
      <c r="A34" s="311" t="s">
        <v>616</v>
      </c>
      <c r="B34" s="272" t="s">
        <v>617</v>
      </c>
      <c r="C34" s="273" t="s">
        <v>601</v>
      </c>
      <c r="D34" s="462">
        <v>1</v>
      </c>
      <c r="E34" s="390"/>
      <c r="F34" s="283">
        <f>D34*E34</f>
        <v>0</v>
      </c>
    </row>
    <row r="35" spans="1:6" ht="51">
      <c r="A35" s="311"/>
      <c r="B35" s="272" t="s">
        <v>618</v>
      </c>
      <c r="C35" s="273"/>
      <c r="D35" s="462"/>
      <c r="E35" s="390"/>
      <c r="F35" s="283"/>
    </row>
    <row r="36" spans="1:6" ht="12.75">
      <c r="A36" s="310"/>
      <c r="B36" s="284"/>
      <c r="C36" s="275"/>
      <c r="D36" s="463"/>
      <c r="E36" s="391"/>
      <c r="F36" s="440"/>
    </row>
    <row r="37" spans="1:6" ht="12.75">
      <c r="A37" s="310"/>
      <c r="B37" s="284"/>
      <c r="C37" s="275"/>
      <c r="D37" s="463"/>
      <c r="E37" s="391"/>
      <c r="F37" s="440"/>
    </row>
    <row r="38" spans="1:6" ht="25.5">
      <c r="A38" s="311" t="s">
        <v>619</v>
      </c>
      <c r="B38" s="272" t="s">
        <v>620</v>
      </c>
      <c r="C38" s="273" t="s">
        <v>556</v>
      </c>
      <c r="D38" s="462">
        <v>1</v>
      </c>
      <c r="E38" s="390"/>
      <c r="F38" s="283">
        <f>D38*E38</f>
        <v>0</v>
      </c>
    </row>
    <row r="39" spans="1:6" ht="12.75">
      <c r="A39" s="311"/>
      <c r="B39" s="272" t="s">
        <v>621</v>
      </c>
      <c r="C39" s="273"/>
      <c r="D39" s="462"/>
      <c r="E39" s="390"/>
      <c r="F39" s="283"/>
    </row>
    <row r="40" spans="1:6" ht="25.5">
      <c r="A40" s="311"/>
      <c r="B40" s="272" t="s">
        <v>622</v>
      </c>
      <c r="C40" s="273"/>
      <c r="D40" s="462"/>
      <c r="E40" s="390"/>
      <c r="F40" s="283"/>
    </row>
    <row r="41" spans="1:6" ht="12.75">
      <c r="A41" s="311"/>
      <c r="B41" s="272" t="s">
        <v>623</v>
      </c>
      <c r="C41" s="273"/>
      <c r="D41" s="462"/>
      <c r="E41" s="390"/>
      <c r="F41" s="283"/>
    </row>
    <row r="42" spans="1:6" ht="12.75">
      <c r="A42" s="311"/>
      <c r="B42" s="272" t="s">
        <v>624</v>
      </c>
      <c r="C42" s="273"/>
      <c r="D42" s="462"/>
      <c r="E42" s="390"/>
      <c r="F42" s="283"/>
    </row>
    <row r="43" spans="1:6" ht="12.75">
      <c r="A43" s="311"/>
      <c r="B43" s="272" t="s">
        <v>625</v>
      </c>
      <c r="C43" s="273"/>
      <c r="D43" s="462"/>
      <c r="E43" s="390"/>
      <c r="F43" s="283"/>
    </row>
    <row r="44" spans="1:6" ht="12.75">
      <c r="A44" s="310"/>
      <c r="B44" s="284"/>
      <c r="C44" s="275"/>
      <c r="D44" s="463"/>
      <c r="E44" s="391"/>
      <c r="F44" s="440"/>
    </row>
    <row r="45" spans="1:6" ht="12.75">
      <c r="A45" s="310"/>
      <c r="B45" s="284"/>
      <c r="C45" s="275"/>
      <c r="D45" s="463"/>
      <c r="E45" s="391"/>
      <c r="F45" s="440"/>
    </row>
    <row r="46" spans="1:6" ht="25.5">
      <c r="A46" s="311" t="s">
        <v>626</v>
      </c>
      <c r="B46" s="272" t="s">
        <v>627</v>
      </c>
      <c r="C46" s="273" t="s">
        <v>556</v>
      </c>
      <c r="D46" s="462">
        <v>1</v>
      </c>
      <c r="E46" s="390"/>
      <c r="F46" s="283">
        <f>D46*E46</f>
        <v>0</v>
      </c>
    </row>
    <row r="47" spans="1:6" ht="12.75">
      <c r="A47" s="311"/>
      <c r="B47" s="272" t="s">
        <v>628</v>
      </c>
      <c r="C47" s="273"/>
      <c r="D47" s="462"/>
      <c r="E47" s="390"/>
      <c r="F47" s="283"/>
    </row>
    <row r="48" spans="1:6" ht="38.25">
      <c r="A48" s="311"/>
      <c r="B48" s="280" t="s">
        <v>629</v>
      </c>
      <c r="C48" s="273"/>
      <c r="D48" s="462"/>
      <c r="E48" s="390"/>
      <c r="F48" s="283"/>
    </row>
    <row r="49" spans="1:6" ht="12.75">
      <c r="A49" s="311"/>
      <c r="B49" s="272" t="s">
        <v>630</v>
      </c>
      <c r="C49" s="273"/>
      <c r="D49" s="282"/>
      <c r="E49" s="390"/>
      <c r="F49" s="283"/>
    </row>
    <row r="50" spans="1:6" ht="63.75">
      <c r="A50" s="311"/>
      <c r="B50" s="272" t="s">
        <v>631</v>
      </c>
      <c r="C50" s="273"/>
      <c r="D50" s="282"/>
      <c r="E50" s="390"/>
      <c r="F50" s="283"/>
    </row>
    <row r="51" spans="1:6" ht="25.5">
      <c r="A51" s="311"/>
      <c r="B51" s="272" t="s">
        <v>632</v>
      </c>
      <c r="C51" s="273"/>
      <c r="D51" s="282"/>
      <c r="E51" s="390"/>
      <c r="F51" s="283"/>
    </row>
    <row r="52" spans="1:6" ht="51">
      <c r="A52" s="311"/>
      <c r="B52" s="272" t="s">
        <v>633</v>
      </c>
      <c r="C52" s="273"/>
      <c r="D52" s="282"/>
      <c r="E52" s="390"/>
      <c r="F52" s="283"/>
    </row>
    <row r="53" spans="1:6" ht="12.75">
      <c r="A53" s="310"/>
      <c r="B53" s="284"/>
      <c r="C53" s="275"/>
      <c r="D53" s="454"/>
      <c r="E53" s="391"/>
      <c r="F53" s="440"/>
    </row>
    <row r="54" spans="1:6" ht="12.75">
      <c r="A54" s="310"/>
      <c r="B54" s="284"/>
      <c r="C54" s="275"/>
      <c r="D54" s="454"/>
      <c r="E54" s="391"/>
      <c r="F54" s="440"/>
    </row>
    <row r="55" spans="1:6" ht="25.5">
      <c r="A55" s="311" t="s">
        <v>634</v>
      </c>
      <c r="B55" s="272" t="s">
        <v>755</v>
      </c>
      <c r="C55" s="273"/>
      <c r="D55" s="282"/>
      <c r="E55" s="390"/>
      <c r="F55" s="283"/>
    </row>
    <row r="56" spans="1:6" ht="12.75">
      <c r="A56" s="310"/>
      <c r="B56" s="272" t="s">
        <v>635</v>
      </c>
      <c r="C56" s="273" t="s">
        <v>32</v>
      </c>
      <c r="D56" s="462">
        <v>1</v>
      </c>
      <c r="E56" s="390"/>
      <c r="F56" s="283">
        <f>D56*E56</f>
        <v>0</v>
      </c>
    </row>
    <row r="57" spans="1:6" ht="12.75">
      <c r="A57" s="310"/>
      <c r="B57" s="284"/>
      <c r="C57" s="275"/>
      <c r="D57" s="463"/>
      <c r="E57" s="391"/>
      <c r="F57" s="440"/>
    </row>
    <row r="58" spans="1:6" ht="12.75">
      <c r="A58" s="310"/>
      <c r="B58" s="272" t="s">
        <v>636</v>
      </c>
      <c r="C58" s="273" t="s">
        <v>32</v>
      </c>
      <c r="D58" s="462">
        <v>1</v>
      </c>
      <c r="E58" s="390"/>
      <c r="F58" s="283">
        <f>D58*E58</f>
        <v>0</v>
      </c>
    </row>
    <row r="59" spans="1:6" ht="12.75">
      <c r="A59" s="310"/>
      <c r="B59" s="284"/>
      <c r="C59" s="275"/>
      <c r="D59" s="463"/>
      <c r="E59" s="391"/>
      <c r="F59" s="440"/>
    </row>
    <row r="60" spans="1:6" ht="12.75">
      <c r="A60" s="310"/>
      <c r="B60" s="272" t="s">
        <v>637</v>
      </c>
      <c r="C60" s="273" t="s">
        <v>32</v>
      </c>
      <c r="D60" s="462">
        <v>1</v>
      </c>
      <c r="E60" s="390"/>
      <c r="F60" s="283">
        <f>D60*E60</f>
        <v>0</v>
      </c>
    </row>
    <row r="61" spans="1:6" ht="12.75">
      <c r="A61" s="310"/>
      <c r="B61" s="284"/>
      <c r="C61" s="275"/>
      <c r="D61" s="463"/>
      <c r="E61" s="391"/>
      <c r="F61" s="440"/>
    </row>
    <row r="62" spans="1:6" ht="12.75">
      <c r="A62" s="310"/>
      <c r="B62" s="284"/>
      <c r="C62" s="275"/>
      <c r="D62" s="463"/>
      <c r="E62" s="391"/>
      <c r="F62" s="440"/>
    </row>
    <row r="63" spans="1:6" ht="14.25">
      <c r="A63" s="311" t="s">
        <v>638</v>
      </c>
      <c r="B63" s="272" t="s">
        <v>756</v>
      </c>
      <c r="C63" s="273" t="s">
        <v>406</v>
      </c>
      <c r="D63" s="462">
        <v>10</v>
      </c>
      <c r="E63" s="390"/>
      <c r="F63" s="283">
        <f>D63*E63</f>
        <v>0</v>
      </c>
    </row>
    <row r="64" spans="1:6" ht="12.75">
      <c r="A64" s="310"/>
      <c r="B64" s="284"/>
      <c r="C64" s="275"/>
      <c r="D64" s="463"/>
      <c r="E64" s="391"/>
      <c r="F64" s="440"/>
    </row>
    <row r="65" spans="1:6" ht="12.75">
      <c r="A65" s="310"/>
      <c r="B65" s="284"/>
      <c r="C65" s="275"/>
      <c r="D65" s="463"/>
      <c r="E65" s="391"/>
      <c r="F65" s="440"/>
    </row>
    <row r="66" spans="1:6" ht="12.75">
      <c r="A66" s="311" t="s">
        <v>639</v>
      </c>
      <c r="B66" s="272" t="s">
        <v>640</v>
      </c>
      <c r="C66" s="273" t="s">
        <v>406</v>
      </c>
      <c r="D66" s="462">
        <v>10</v>
      </c>
      <c r="E66" s="390"/>
      <c r="F66" s="283">
        <f>D66*E66</f>
        <v>0</v>
      </c>
    </row>
    <row r="67" spans="1:6" ht="12.75">
      <c r="A67" s="310"/>
      <c r="B67" s="284"/>
      <c r="C67" s="275"/>
      <c r="D67" s="463"/>
      <c r="E67" s="391"/>
      <c r="F67" s="440"/>
    </row>
    <row r="68" spans="1:6" ht="12.75">
      <c r="A68" s="310"/>
      <c r="B68" s="284"/>
      <c r="C68" s="275"/>
      <c r="D68" s="463"/>
      <c r="E68" s="391"/>
      <c r="F68" s="440"/>
    </row>
    <row r="69" spans="1:6" ht="25.5">
      <c r="A69" s="311" t="s">
        <v>641</v>
      </c>
      <c r="B69" s="272" t="s">
        <v>642</v>
      </c>
      <c r="C69" s="273" t="s">
        <v>406</v>
      </c>
      <c r="D69" s="462">
        <v>15</v>
      </c>
      <c r="E69" s="390"/>
      <c r="F69" s="283">
        <f>D69*E69</f>
        <v>0</v>
      </c>
    </row>
    <row r="70" spans="1:6" ht="13.5" thickBot="1">
      <c r="A70" s="310"/>
      <c r="B70" s="284"/>
      <c r="C70" s="275"/>
      <c r="D70" s="454"/>
      <c r="E70" s="391"/>
      <c r="F70" s="440"/>
    </row>
    <row r="71" spans="1:6" ht="14.25" thickBot="1" thickTop="1">
      <c r="A71" s="285" t="s">
        <v>612</v>
      </c>
      <c r="B71" s="286" t="s">
        <v>643</v>
      </c>
      <c r="C71" s="287"/>
      <c r="D71" s="288"/>
      <c r="E71" s="392"/>
      <c r="F71" s="441">
        <f>SUM(F31:F69)</f>
        <v>0</v>
      </c>
    </row>
    <row r="72" spans="1:6" ht="13.5" thickTop="1">
      <c r="A72" s="289"/>
      <c r="B72" s="289"/>
      <c r="C72" s="273"/>
      <c r="D72" s="274"/>
      <c r="E72" s="388"/>
      <c r="F72" s="283"/>
    </row>
    <row r="73" spans="1:6" ht="12.75">
      <c r="A73" s="310" t="s">
        <v>541</v>
      </c>
      <c r="B73" s="272"/>
      <c r="C73" s="273"/>
      <c r="D73" s="274"/>
      <c r="E73" s="388"/>
      <c r="F73" s="390"/>
    </row>
    <row r="74" spans="1:6" ht="12.75">
      <c r="A74" s="311" t="s">
        <v>546</v>
      </c>
      <c r="B74" s="280" t="s">
        <v>547</v>
      </c>
      <c r="C74" s="273"/>
      <c r="D74" s="453"/>
      <c r="E74" s="388"/>
      <c r="F74" s="389"/>
    </row>
    <row r="75" spans="1:6" ht="12.75">
      <c r="A75" s="311" t="s">
        <v>548</v>
      </c>
      <c r="B75" s="272" t="s">
        <v>549</v>
      </c>
      <c r="C75" s="281"/>
      <c r="D75" s="462"/>
      <c r="E75" s="389"/>
      <c r="F75" s="283"/>
    </row>
    <row r="76" spans="1:6" ht="12.75">
      <c r="A76" s="310"/>
      <c r="B76" s="272" t="s">
        <v>550</v>
      </c>
      <c r="C76" s="273" t="s">
        <v>406</v>
      </c>
      <c r="D76" s="462">
        <v>200</v>
      </c>
      <c r="E76" s="390"/>
      <c r="F76" s="283">
        <f>D76*E76</f>
        <v>0</v>
      </c>
    </row>
    <row r="77" spans="1:6" ht="12.75">
      <c r="A77" s="310"/>
      <c r="B77" s="284"/>
      <c r="C77" s="275"/>
      <c r="D77" s="463"/>
      <c r="E77" s="391"/>
      <c r="F77" s="440"/>
    </row>
    <row r="78" spans="1:6" ht="12.75">
      <c r="A78" s="310"/>
      <c r="B78" s="284"/>
      <c r="C78" s="275"/>
      <c r="D78" s="463"/>
      <c r="E78" s="391"/>
      <c r="F78" s="440"/>
    </row>
    <row r="79" spans="1:6" ht="51">
      <c r="A79" s="311" t="s">
        <v>551</v>
      </c>
      <c r="B79" s="272" t="s">
        <v>552</v>
      </c>
      <c r="C79" s="281"/>
      <c r="D79" s="462"/>
      <c r="E79" s="389"/>
      <c r="F79" s="283"/>
    </row>
    <row r="80" spans="1:6" ht="27">
      <c r="A80" s="310"/>
      <c r="B80" s="272" t="s">
        <v>553</v>
      </c>
      <c r="C80" s="273" t="s">
        <v>406</v>
      </c>
      <c r="D80" s="462">
        <v>250</v>
      </c>
      <c r="E80" s="390"/>
      <c r="F80" s="283">
        <f>D80*E80</f>
        <v>0</v>
      </c>
    </row>
    <row r="81" spans="1:6" ht="12.75">
      <c r="A81" s="310"/>
      <c r="B81" s="284"/>
      <c r="C81" s="275"/>
      <c r="D81" s="463"/>
      <c r="E81" s="391"/>
      <c r="F81" s="440"/>
    </row>
    <row r="82" spans="1:6" ht="12.75">
      <c r="A82" s="310"/>
      <c r="B82" s="284"/>
      <c r="C82" s="275"/>
      <c r="D82" s="463"/>
      <c r="E82" s="391"/>
      <c r="F82" s="440"/>
    </row>
    <row r="83" spans="1:6" ht="38.25">
      <c r="A83" s="311" t="s">
        <v>548</v>
      </c>
      <c r="B83" s="272" t="s">
        <v>554</v>
      </c>
      <c r="C83" s="281"/>
      <c r="D83" s="462"/>
      <c r="E83" s="389"/>
      <c r="F83" s="283"/>
    </row>
    <row r="84" spans="1:6" ht="63.75">
      <c r="A84" s="310"/>
      <c r="B84" s="272" t="s">
        <v>555</v>
      </c>
      <c r="C84" s="273" t="s">
        <v>556</v>
      </c>
      <c r="D84" s="462">
        <v>9</v>
      </c>
      <c r="E84" s="390"/>
      <c r="F84" s="283">
        <f>D84*E84</f>
        <v>0</v>
      </c>
    </row>
    <row r="85" spans="1:6" ht="12.75">
      <c r="A85" s="310"/>
      <c r="B85" s="284"/>
      <c r="C85" s="275"/>
      <c r="D85" s="463"/>
      <c r="E85" s="391"/>
      <c r="F85" s="440"/>
    </row>
    <row r="86" spans="1:6" ht="12.75">
      <c r="A86" s="311" t="s">
        <v>557</v>
      </c>
      <c r="B86" s="272" t="s">
        <v>558</v>
      </c>
      <c r="C86" s="281"/>
      <c r="D86" s="462"/>
      <c r="E86" s="389"/>
      <c r="F86" s="283"/>
    </row>
    <row r="87" spans="1:6" ht="25.5">
      <c r="A87" s="310"/>
      <c r="B87" s="272" t="s">
        <v>644</v>
      </c>
      <c r="C87" s="273" t="s">
        <v>556</v>
      </c>
      <c r="D87" s="462">
        <v>6</v>
      </c>
      <c r="E87" s="390"/>
      <c r="F87" s="283">
        <f>D87*E87</f>
        <v>0</v>
      </c>
    </row>
    <row r="88" spans="1:6" ht="12.75">
      <c r="A88" s="310"/>
      <c r="B88" s="284"/>
      <c r="C88" s="275"/>
      <c r="D88" s="463"/>
      <c r="E88" s="391"/>
      <c r="F88" s="440"/>
    </row>
    <row r="89" spans="1:6" ht="25.5">
      <c r="A89" s="310"/>
      <c r="B89" s="272" t="s">
        <v>559</v>
      </c>
      <c r="C89" s="273" t="s">
        <v>556</v>
      </c>
      <c r="D89" s="462">
        <v>2</v>
      </c>
      <c r="E89" s="390"/>
      <c r="F89" s="283">
        <f>D89*E89</f>
        <v>0</v>
      </c>
    </row>
    <row r="90" spans="1:6" ht="12.75">
      <c r="A90" s="310"/>
      <c r="B90" s="284"/>
      <c r="C90" s="275"/>
      <c r="D90" s="463"/>
      <c r="E90" s="391"/>
      <c r="F90" s="440"/>
    </row>
    <row r="91" spans="1:6" ht="25.5">
      <c r="A91" s="310"/>
      <c r="B91" s="272" t="s">
        <v>560</v>
      </c>
      <c r="C91" s="273" t="s">
        <v>556</v>
      </c>
      <c r="D91" s="462">
        <v>7</v>
      </c>
      <c r="E91" s="390"/>
      <c r="F91" s="283">
        <f>D91*E91</f>
        <v>0</v>
      </c>
    </row>
    <row r="92" spans="1:6" ht="12.75">
      <c r="A92" s="310"/>
      <c r="B92" s="284"/>
      <c r="C92" s="275"/>
      <c r="D92" s="463"/>
      <c r="E92" s="391"/>
      <c r="F92" s="440"/>
    </row>
    <row r="93" spans="1:6" ht="38.25">
      <c r="A93" s="310"/>
      <c r="B93" s="272" t="s">
        <v>561</v>
      </c>
      <c r="C93" s="273" t="s">
        <v>406</v>
      </c>
      <c r="D93" s="462">
        <v>20</v>
      </c>
      <c r="E93" s="390"/>
      <c r="F93" s="283">
        <f>D93*E93</f>
        <v>0</v>
      </c>
    </row>
    <row r="94" spans="1:6" ht="12.75">
      <c r="A94" s="310"/>
      <c r="B94" s="284"/>
      <c r="C94" s="275"/>
      <c r="D94" s="463"/>
      <c r="E94" s="391"/>
      <c r="F94" s="440"/>
    </row>
    <row r="95" spans="1:6" ht="25.5">
      <c r="A95" s="310"/>
      <c r="B95" s="272" t="s">
        <v>645</v>
      </c>
      <c r="C95" s="273" t="s">
        <v>32</v>
      </c>
      <c r="D95" s="462">
        <v>2</v>
      </c>
      <c r="E95" s="390"/>
      <c r="F95" s="283">
        <f>D95*E95</f>
        <v>0</v>
      </c>
    </row>
    <row r="96" spans="1:6" ht="12.75">
      <c r="A96" s="310"/>
      <c r="B96" s="284"/>
      <c r="C96" s="275"/>
      <c r="D96" s="463"/>
      <c r="E96" s="391"/>
      <c r="F96" s="440"/>
    </row>
    <row r="97" spans="1:6" ht="25.5">
      <c r="A97" s="310"/>
      <c r="B97" s="272" t="s">
        <v>646</v>
      </c>
      <c r="C97" s="273" t="s">
        <v>32</v>
      </c>
      <c r="D97" s="462">
        <v>2</v>
      </c>
      <c r="E97" s="390"/>
      <c r="F97" s="283">
        <f>D97*E97</f>
        <v>0</v>
      </c>
    </row>
    <row r="98" spans="1:6" ht="12.75">
      <c r="A98" s="310"/>
      <c r="B98" s="284"/>
      <c r="C98" s="275"/>
      <c r="D98" s="463"/>
      <c r="E98" s="391"/>
      <c r="F98" s="440"/>
    </row>
    <row r="99" spans="1:6" ht="12.75">
      <c r="A99" s="310"/>
      <c r="B99" s="284"/>
      <c r="C99" s="275"/>
      <c r="D99" s="463"/>
      <c r="E99" s="391"/>
      <c r="F99" s="440"/>
    </row>
    <row r="100" spans="1:6" ht="12.75">
      <c r="A100" s="311" t="s">
        <v>647</v>
      </c>
      <c r="B100" s="272" t="s">
        <v>648</v>
      </c>
      <c r="C100" s="273" t="s">
        <v>32</v>
      </c>
      <c r="D100" s="462">
        <v>1</v>
      </c>
      <c r="E100" s="390"/>
      <c r="F100" s="283">
        <f>D100*E100</f>
        <v>0</v>
      </c>
    </row>
    <row r="101" spans="1:6" ht="12.75">
      <c r="A101" s="310"/>
      <c r="B101" s="284"/>
      <c r="C101" s="275"/>
      <c r="D101" s="463"/>
      <c r="E101" s="391"/>
      <c r="F101" s="440"/>
    </row>
    <row r="102" spans="1:6" ht="12.75">
      <c r="A102" s="310"/>
      <c r="B102" s="284"/>
      <c r="C102" s="275"/>
      <c r="D102" s="463"/>
      <c r="E102" s="391"/>
      <c r="F102" s="440"/>
    </row>
    <row r="103" spans="1:6" ht="25.5">
      <c r="A103" s="311" t="s">
        <v>649</v>
      </c>
      <c r="B103" s="272" t="s">
        <v>650</v>
      </c>
      <c r="C103" s="273" t="s">
        <v>32</v>
      </c>
      <c r="D103" s="462">
        <v>4</v>
      </c>
      <c r="E103" s="390"/>
      <c r="F103" s="283">
        <f>D103*E103</f>
        <v>0</v>
      </c>
    </row>
    <row r="104" spans="1:6" ht="12.75">
      <c r="A104" s="310"/>
      <c r="B104" s="284"/>
      <c r="C104" s="275"/>
      <c r="D104" s="463"/>
      <c r="E104" s="391"/>
      <c r="F104" s="440"/>
    </row>
    <row r="105" spans="1:6" ht="13.5" thickBot="1">
      <c r="A105" s="310"/>
      <c r="B105" s="284"/>
      <c r="C105" s="275"/>
      <c r="D105" s="463"/>
      <c r="E105" s="391"/>
      <c r="F105" s="440"/>
    </row>
    <row r="106" spans="1:6" ht="14.25" thickBot="1" thickTop="1">
      <c r="A106" s="285" t="s">
        <v>546</v>
      </c>
      <c r="B106" s="286" t="s">
        <v>562</v>
      </c>
      <c r="C106" s="287"/>
      <c r="D106" s="464"/>
      <c r="E106" s="392"/>
      <c r="F106" s="441">
        <f>SUM(F73:F103)</f>
        <v>0</v>
      </c>
    </row>
    <row r="107" spans="1:6" ht="13.5" thickTop="1">
      <c r="A107" s="289"/>
      <c r="B107" s="289"/>
      <c r="C107" s="273"/>
      <c r="D107" s="462"/>
      <c r="E107" s="388"/>
      <c r="F107" s="283"/>
    </row>
    <row r="108" spans="1:6" ht="12.75">
      <c r="A108" s="289"/>
      <c r="B108" s="289"/>
      <c r="C108" s="273"/>
      <c r="D108" s="462"/>
      <c r="E108" s="388"/>
      <c r="F108" s="283"/>
    </row>
    <row r="109" spans="1:6" ht="12.75">
      <c r="A109" s="311" t="s">
        <v>563</v>
      </c>
      <c r="B109" s="272" t="s">
        <v>564</v>
      </c>
      <c r="C109" s="273"/>
      <c r="D109" s="465"/>
      <c r="E109" s="388"/>
      <c r="F109" s="389"/>
    </row>
    <row r="110" spans="1:6" ht="51">
      <c r="A110" s="311" t="s">
        <v>565</v>
      </c>
      <c r="B110" s="272" t="s">
        <v>566</v>
      </c>
      <c r="C110" s="281"/>
      <c r="D110" s="462"/>
      <c r="E110" s="389"/>
      <c r="F110" s="283"/>
    </row>
    <row r="111" spans="1:6" ht="12.75">
      <c r="A111" s="311"/>
      <c r="B111" s="272" t="s">
        <v>567</v>
      </c>
      <c r="C111" s="281"/>
      <c r="D111" s="462"/>
      <c r="E111" s="389"/>
      <c r="F111" s="283"/>
    </row>
    <row r="112" spans="1:6" ht="14.25">
      <c r="A112" s="310"/>
      <c r="B112" s="272" t="s">
        <v>595</v>
      </c>
      <c r="C112" s="273" t="s">
        <v>406</v>
      </c>
      <c r="D112" s="462">
        <v>40</v>
      </c>
      <c r="E112" s="390"/>
      <c r="F112" s="283">
        <f>D112*E112</f>
        <v>0</v>
      </c>
    </row>
    <row r="113" spans="1:6" ht="12.75">
      <c r="A113" s="310"/>
      <c r="B113" s="284"/>
      <c r="C113" s="275"/>
      <c r="D113" s="463"/>
      <c r="E113" s="391"/>
      <c r="F113" s="440"/>
    </row>
    <row r="114" spans="1:6" ht="12.75">
      <c r="A114" s="311"/>
      <c r="B114" s="272"/>
      <c r="C114" s="273"/>
      <c r="D114" s="462"/>
      <c r="E114" s="390"/>
      <c r="F114" s="283"/>
    </row>
    <row r="115" spans="1:6" ht="51">
      <c r="A115" s="311" t="s">
        <v>568</v>
      </c>
      <c r="B115" s="272" t="s">
        <v>569</v>
      </c>
      <c r="C115" s="273" t="s">
        <v>556</v>
      </c>
      <c r="D115" s="462">
        <v>3</v>
      </c>
      <c r="E115" s="390"/>
      <c r="F115" s="283">
        <f>D115*E115</f>
        <v>0</v>
      </c>
    </row>
    <row r="116" spans="1:6" ht="12.75">
      <c r="A116" s="310"/>
      <c r="B116" s="284"/>
      <c r="C116" s="275"/>
      <c r="D116" s="463"/>
      <c r="E116" s="391"/>
      <c r="F116" s="440"/>
    </row>
    <row r="117" spans="1:6" ht="13.5" thickBot="1">
      <c r="A117" s="310"/>
      <c r="B117" s="284"/>
      <c r="C117" s="275"/>
      <c r="D117" s="463"/>
      <c r="E117" s="391"/>
      <c r="F117" s="440"/>
    </row>
    <row r="118" spans="1:6" ht="14.25" thickBot="1" thickTop="1">
      <c r="A118" s="285" t="s">
        <v>563</v>
      </c>
      <c r="B118" s="286" t="s">
        <v>570</v>
      </c>
      <c r="C118" s="287"/>
      <c r="D118" s="464"/>
      <c r="E118" s="392"/>
      <c r="F118" s="441">
        <f>SUM(F110:F115)</f>
        <v>0</v>
      </c>
    </row>
    <row r="119" spans="1:6" ht="13.5" thickTop="1">
      <c r="A119" s="289"/>
      <c r="B119" s="289"/>
      <c r="C119" s="273"/>
      <c r="D119" s="462"/>
      <c r="E119" s="388"/>
      <c r="F119" s="283"/>
    </row>
    <row r="120" spans="1:6" ht="12.75">
      <c r="A120" s="289"/>
      <c r="B120" s="289"/>
      <c r="C120" s="273"/>
      <c r="D120" s="462"/>
      <c r="E120" s="388"/>
      <c r="F120" s="283"/>
    </row>
    <row r="121" spans="1:6" ht="12.75">
      <c r="A121" s="311" t="s">
        <v>651</v>
      </c>
      <c r="B121" s="272" t="s">
        <v>652</v>
      </c>
      <c r="C121" s="273"/>
      <c r="D121" s="465"/>
      <c r="E121" s="388"/>
      <c r="F121" s="389"/>
    </row>
    <row r="122" spans="1:6" ht="25.5">
      <c r="A122" s="311" t="s">
        <v>653</v>
      </c>
      <c r="B122" s="272" t="s">
        <v>654</v>
      </c>
      <c r="C122" s="273" t="s">
        <v>556</v>
      </c>
      <c r="D122" s="462">
        <v>1</v>
      </c>
      <c r="E122" s="390"/>
      <c r="F122" s="283">
        <f>D122*E122</f>
        <v>0</v>
      </c>
    </row>
    <row r="123" spans="1:6" ht="12.75">
      <c r="A123" s="310"/>
      <c r="B123" s="284"/>
      <c r="C123" s="275"/>
      <c r="D123" s="463"/>
      <c r="E123" s="391"/>
      <c r="F123" s="440"/>
    </row>
    <row r="124" spans="1:6" ht="13.5" thickBot="1">
      <c r="A124" s="310"/>
      <c r="B124" s="284"/>
      <c r="C124" s="275"/>
      <c r="D124" s="463"/>
      <c r="E124" s="391"/>
      <c r="F124" s="440"/>
    </row>
    <row r="125" spans="1:6" ht="14.25" thickBot="1" thickTop="1">
      <c r="A125" s="285" t="s">
        <v>651</v>
      </c>
      <c r="B125" s="286" t="s">
        <v>655</v>
      </c>
      <c r="C125" s="287"/>
      <c r="D125" s="464"/>
      <c r="E125" s="392"/>
      <c r="F125" s="441">
        <f>SUM(F122:F124)</f>
        <v>0</v>
      </c>
    </row>
    <row r="126" spans="1:6" ht="13.5" thickTop="1">
      <c r="A126" s="289"/>
      <c r="B126" s="289"/>
      <c r="C126" s="273"/>
      <c r="D126" s="462"/>
      <c r="E126" s="388"/>
      <c r="F126" s="283"/>
    </row>
    <row r="127" spans="1:6" ht="12.75">
      <c r="A127" s="310" t="s">
        <v>541</v>
      </c>
      <c r="B127" s="272"/>
      <c r="C127" s="273"/>
      <c r="D127" s="462"/>
      <c r="E127" s="388"/>
      <c r="F127" s="390"/>
    </row>
    <row r="128" spans="1:6" ht="12.75">
      <c r="A128" s="311" t="s">
        <v>571</v>
      </c>
      <c r="B128" s="272" t="s">
        <v>572</v>
      </c>
      <c r="C128" s="273"/>
      <c r="D128" s="465"/>
      <c r="E128" s="388"/>
      <c r="F128" s="389"/>
    </row>
    <row r="129" spans="1:6" ht="51">
      <c r="A129" s="311" t="s">
        <v>573</v>
      </c>
      <c r="B129" s="290" t="s">
        <v>552</v>
      </c>
      <c r="C129" s="273"/>
      <c r="D129" s="462"/>
      <c r="E129" s="390"/>
      <c r="F129" s="283"/>
    </row>
    <row r="130" spans="1:6" ht="12.75">
      <c r="A130" s="311"/>
      <c r="B130" s="272" t="s">
        <v>574</v>
      </c>
      <c r="C130" s="273"/>
      <c r="D130" s="462"/>
      <c r="E130" s="390"/>
      <c r="F130" s="283"/>
    </row>
    <row r="131" spans="1:6" ht="14.25">
      <c r="A131" s="310"/>
      <c r="B131" s="272" t="s">
        <v>575</v>
      </c>
      <c r="C131" s="273" t="s">
        <v>406</v>
      </c>
      <c r="D131" s="462">
        <v>250</v>
      </c>
      <c r="E131" s="390"/>
      <c r="F131" s="283">
        <f>D131*E131</f>
        <v>0</v>
      </c>
    </row>
    <row r="132" spans="1:6" ht="12.75">
      <c r="A132" s="310"/>
      <c r="B132" s="284"/>
      <c r="C132" s="275"/>
      <c r="D132" s="463"/>
      <c r="E132" s="391"/>
      <c r="F132" s="440"/>
    </row>
    <row r="133" spans="1:6" ht="12.75">
      <c r="A133" s="310"/>
      <c r="B133" s="284"/>
      <c r="C133" s="275"/>
      <c r="D133" s="463"/>
      <c r="E133" s="391"/>
      <c r="F133" s="440"/>
    </row>
    <row r="134" spans="1:6" ht="25.5">
      <c r="A134" s="311" t="s">
        <v>576</v>
      </c>
      <c r="B134" s="272" t="s">
        <v>577</v>
      </c>
      <c r="C134" s="273" t="s">
        <v>406</v>
      </c>
      <c r="D134" s="462">
        <v>200</v>
      </c>
      <c r="E134" s="390"/>
      <c r="F134" s="283">
        <f>D134*E134</f>
        <v>0</v>
      </c>
    </row>
    <row r="135" spans="1:6" ht="12.75">
      <c r="A135" s="310"/>
      <c r="B135" s="284"/>
      <c r="C135" s="275"/>
      <c r="D135" s="463"/>
      <c r="E135" s="391"/>
      <c r="F135" s="440"/>
    </row>
    <row r="136" spans="1:6" ht="12.75">
      <c r="A136" s="310"/>
      <c r="B136" s="284"/>
      <c r="C136" s="275"/>
      <c r="D136" s="463"/>
      <c r="E136" s="391"/>
      <c r="F136" s="440"/>
    </row>
    <row r="137" spans="1:6" ht="25.5">
      <c r="A137" s="311" t="s">
        <v>578</v>
      </c>
      <c r="B137" s="272" t="s">
        <v>579</v>
      </c>
      <c r="C137" s="281"/>
      <c r="D137" s="462"/>
      <c r="E137" s="389"/>
      <c r="F137" s="283"/>
    </row>
    <row r="138" spans="1:6" ht="63.75">
      <c r="A138" s="310"/>
      <c r="B138" s="272" t="s">
        <v>580</v>
      </c>
      <c r="C138" s="273" t="s">
        <v>556</v>
      </c>
      <c r="D138" s="462">
        <v>8</v>
      </c>
      <c r="E138" s="390"/>
      <c r="F138" s="283">
        <f>D138*E138</f>
        <v>0</v>
      </c>
    </row>
    <row r="139" spans="1:6" ht="12.75">
      <c r="A139" s="310"/>
      <c r="B139" s="284"/>
      <c r="C139" s="275"/>
      <c r="D139" s="463"/>
      <c r="E139" s="391"/>
      <c r="F139" s="440"/>
    </row>
    <row r="140" spans="1:6" ht="63.75">
      <c r="A140" s="310"/>
      <c r="B140" s="272" t="s">
        <v>656</v>
      </c>
      <c r="C140" s="273" t="s">
        <v>556</v>
      </c>
      <c r="D140" s="462">
        <v>2</v>
      </c>
      <c r="E140" s="390"/>
      <c r="F140" s="283">
        <f>D140*E140</f>
        <v>0</v>
      </c>
    </row>
    <row r="141" spans="1:6" ht="12.75">
      <c r="A141" s="310"/>
      <c r="B141" s="284"/>
      <c r="C141" s="275"/>
      <c r="D141" s="463"/>
      <c r="E141" s="391"/>
      <c r="F141" s="440"/>
    </row>
    <row r="142" spans="1:6" ht="51">
      <c r="A142" s="310"/>
      <c r="B142" s="272" t="s">
        <v>657</v>
      </c>
      <c r="C142" s="273" t="s">
        <v>556</v>
      </c>
      <c r="D142" s="462">
        <v>5</v>
      </c>
      <c r="E142" s="390"/>
      <c r="F142" s="283">
        <f>D142*E142</f>
        <v>0</v>
      </c>
    </row>
    <row r="143" spans="1:6" ht="12.75">
      <c r="A143" s="310"/>
      <c r="B143" s="284"/>
      <c r="C143" s="275"/>
      <c r="D143" s="463"/>
      <c r="E143" s="391"/>
      <c r="F143" s="440"/>
    </row>
    <row r="144" spans="1:6" ht="12.75">
      <c r="A144" s="310"/>
      <c r="B144" s="284"/>
      <c r="C144" s="275"/>
      <c r="D144" s="463"/>
      <c r="E144" s="391"/>
      <c r="F144" s="440"/>
    </row>
    <row r="145" spans="1:6" ht="25.5">
      <c r="A145" s="311" t="s">
        <v>581</v>
      </c>
      <c r="B145" s="272" t="s">
        <v>582</v>
      </c>
      <c r="C145" s="281"/>
      <c r="D145" s="462"/>
      <c r="E145" s="389"/>
      <c r="F145" s="283"/>
    </row>
    <row r="146" spans="1:6" ht="25.5">
      <c r="A146" s="310"/>
      <c r="B146" s="272" t="s">
        <v>583</v>
      </c>
      <c r="C146" s="273" t="s">
        <v>556</v>
      </c>
      <c r="D146" s="462">
        <v>1</v>
      </c>
      <c r="E146" s="390"/>
      <c r="F146" s="283">
        <f>D146*E146</f>
        <v>0</v>
      </c>
    </row>
    <row r="147" spans="1:6" ht="12.75">
      <c r="A147" s="310"/>
      <c r="B147" s="284"/>
      <c r="C147" s="275"/>
      <c r="D147" s="463"/>
      <c r="E147" s="391"/>
      <c r="F147" s="440"/>
    </row>
    <row r="148" spans="1:6" ht="12.75">
      <c r="A148" s="310"/>
      <c r="B148" s="284"/>
      <c r="C148" s="275"/>
      <c r="D148" s="463"/>
      <c r="E148" s="391"/>
      <c r="F148" s="440"/>
    </row>
    <row r="149" spans="1:6" ht="12.75">
      <c r="A149" s="311" t="s">
        <v>658</v>
      </c>
      <c r="B149" s="272" t="s">
        <v>659</v>
      </c>
      <c r="C149" s="273" t="s">
        <v>556</v>
      </c>
      <c r="D149" s="462">
        <v>1</v>
      </c>
      <c r="E149" s="390"/>
      <c r="F149" s="283">
        <f>D149*E149</f>
        <v>0</v>
      </c>
    </row>
    <row r="150" spans="1:6" ht="12.75">
      <c r="A150" s="310"/>
      <c r="B150" s="284"/>
      <c r="C150" s="275"/>
      <c r="D150" s="463"/>
      <c r="E150" s="391"/>
      <c r="F150" s="440"/>
    </row>
    <row r="151" spans="1:6" ht="12.75">
      <c r="A151" s="310"/>
      <c r="B151" s="284"/>
      <c r="C151" s="275"/>
      <c r="D151" s="463"/>
      <c r="E151" s="391"/>
      <c r="F151" s="440"/>
    </row>
    <row r="152" spans="1:6" ht="52.5">
      <c r="A152" s="311" t="s">
        <v>660</v>
      </c>
      <c r="B152" s="272" t="s">
        <v>757</v>
      </c>
      <c r="C152" s="273" t="s">
        <v>661</v>
      </c>
      <c r="D152" s="462">
        <v>3</v>
      </c>
      <c r="E152" s="390"/>
      <c r="F152" s="283">
        <f>D152*E152</f>
        <v>0</v>
      </c>
    </row>
    <row r="153" spans="1:6" ht="12.75">
      <c r="A153" s="310"/>
      <c r="B153" s="284"/>
      <c r="C153" s="275"/>
      <c r="D153" s="463"/>
      <c r="E153" s="391"/>
      <c r="F153" s="440"/>
    </row>
    <row r="154" spans="1:6" ht="12.75">
      <c r="A154" s="310"/>
      <c r="B154" s="284"/>
      <c r="C154" s="275"/>
      <c r="D154" s="463"/>
      <c r="E154" s="391"/>
      <c r="F154" s="440"/>
    </row>
    <row r="155" spans="1:6" ht="39.75">
      <c r="A155" s="311" t="s">
        <v>662</v>
      </c>
      <c r="B155" s="272" t="s">
        <v>663</v>
      </c>
      <c r="C155" s="273" t="s">
        <v>661</v>
      </c>
      <c r="D155" s="462">
        <v>1</v>
      </c>
      <c r="E155" s="390"/>
      <c r="F155" s="283">
        <f>D155*E155</f>
        <v>0</v>
      </c>
    </row>
    <row r="156" spans="1:6" ht="12.75">
      <c r="A156" s="310"/>
      <c r="B156" s="284"/>
      <c r="C156" s="275"/>
      <c r="D156" s="463"/>
      <c r="E156" s="391"/>
      <c r="F156" s="440"/>
    </row>
    <row r="157" spans="1:6" ht="12.75">
      <c r="A157" s="310"/>
      <c r="B157" s="284"/>
      <c r="C157" s="275"/>
      <c r="D157" s="463"/>
      <c r="E157" s="391"/>
      <c r="F157" s="440"/>
    </row>
    <row r="158" spans="1:6" ht="12.75">
      <c r="A158" s="311" t="s">
        <v>664</v>
      </c>
      <c r="B158" s="272" t="s">
        <v>665</v>
      </c>
      <c r="C158" s="273" t="s">
        <v>556</v>
      </c>
      <c r="D158" s="462">
        <v>1</v>
      </c>
      <c r="E158" s="390"/>
      <c r="F158" s="283">
        <f>D158*E158</f>
        <v>0</v>
      </c>
    </row>
    <row r="159" spans="1:6" ht="12.75">
      <c r="A159" s="310"/>
      <c r="B159" s="284"/>
      <c r="C159" s="275"/>
      <c r="D159" s="463"/>
      <c r="E159" s="391"/>
      <c r="F159" s="442"/>
    </row>
    <row r="160" spans="1:6" ht="12.75">
      <c r="A160" s="310"/>
      <c r="B160" s="284"/>
      <c r="C160" s="275"/>
      <c r="D160" s="463"/>
      <c r="E160" s="391"/>
      <c r="F160" s="442"/>
    </row>
    <row r="161" spans="1:7" s="324" customFormat="1" ht="12.75">
      <c r="A161" s="319"/>
      <c r="B161" s="320" t="s">
        <v>666</v>
      </c>
      <c r="C161" s="321"/>
      <c r="D161" s="466"/>
      <c r="E161" s="393"/>
      <c r="F161" s="393"/>
      <c r="G161" s="323"/>
    </row>
    <row r="162" spans="1:7" s="324" customFormat="1" ht="12.75">
      <c r="A162" s="325"/>
      <c r="B162" s="326"/>
      <c r="C162" s="327"/>
      <c r="D162" s="470"/>
      <c r="E162" s="394"/>
      <c r="F162" s="394"/>
      <c r="G162" s="323"/>
    </row>
    <row r="163" spans="1:7" s="324" customFormat="1" ht="12.75">
      <c r="A163" s="319"/>
      <c r="B163" s="326" t="s">
        <v>667</v>
      </c>
      <c r="C163" s="327" t="s">
        <v>32</v>
      </c>
      <c r="D163" s="470">
        <v>1</v>
      </c>
      <c r="E163" s="395"/>
      <c r="F163" s="395">
        <f>E163*$D163</f>
        <v>0</v>
      </c>
      <c r="G163" s="323"/>
    </row>
    <row r="164" spans="1:7" s="324" customFormat="1" ht="89.25">
      <c r="A164" s="325"/>
      <c r="B164" s="326" t="s">
        <v>668</v>
      </c>
      <c r="C164" s="322"/>
      <c r="D164" s="471"/>
      <c r="E164" s="396"/>
      <c r="F164" s="396"/>
      <c r="G164" s="323"/>
    </row>
    <row r="165" spans="1:7" s="324" customFormat="1" ht="12.75">
      <c r="A165" s="325"/>
      <c r="B165" s="326" t="s">
        <v>669</v>
      </c>
      <c r="C165" s="327"/>
      <c r="D165" s="470"/>
      <c r="E165" s="395"/>
      <c r="F165" s="395"/>
      <c r="G165" s="323"/>
    </row>
    <row r="166" spans="1:7" s="324" customFormat="1" ht="12.75">
      <c r="A166" s="325"/>
      <c r="B166" s="326" t="s">
        <v>670</v>
      </c>
      <c r="C166" s="328"/>
      <c r="D166" s="472"/>
      <c r="E166" s="397"/>
      <c r="F166" s="397"/>
      <c r="G166" s="323"/>
    </row>
    <row r="167" spans="1:7" s="324" customFormat="1" ht="12.75">
      <c r="A167" s="325"/>
      <c r="B167" s="326"/>
      <c r="C167" s="327"/>
      <c r="D167" s="470"/>
      <c r="E167" s="395"/>
      <c r="F167" s="395"/>
      <c r="G167" s="323"/>
    </row>
    <row r="168" spans="1:7" s="324" customFormat="1" ht="12.75">
      <c r="A168" s="319"/>
      <c r="B168" s="326" t="s">
        <v>671</v>
      </c>
      <c r="C168" s="327" t="s">
        <v>32</v>
      </c>
      <c r="D168" s="470">
        <v>1</v>
      </c>
      <c r="E168" s="395"/>
      <c r="F168" s="395">
        <f>E168*$D168</f>
        <v>0</v>
      </c>
      <c r="G168" s="323"/>
    </row>
    <row r="169" spans="1:7" s="324" customFormat="1" ht="38.25">
      <c r="A169" s="319"/>
      <c r="B169" s="326" t="s">
        <v>672</v>
      </c>
      <c r="C169" s="328"/>
      <c r="D169" s="472"/>
      <c r="E169" s="397"/>
      <c r="F169" s="397"/>
      <c r="G169" s="323"/>
    </row>
    <row r="170" spans="1:7" s="324" customFormat="1" ht="12.75">
      <c r="A170" s="325"/>
      <c r="B170" s="326" t="s">
        <v>673</v>
      </c>
      <c r="C170" s="321"/>
      <c r="D170" s="472"/>
      <c r="E170" s="398"/>
      <c r="F170" s="398"/>
      <c r="G170" s="323"/>
    </row>
    <row r="171" spans="1:7" s="324" customFormat="1" ht="12.75">
      <c r="A171" s="325"/>
      <c r="B171" s="326" t="s">
        <v>674</v>
      </c>
      <c r="C171" s="328"/>
      <c r="D171" s="472"/>
      <c r="E171" s="397"/>
      <c r="F171" s="397"/>
      <c r="G171" s="323"/>
    </row>
    <row r="172" spans="1:6" s="323" customFormat="1" ht="12.75">
      <c r="A172" s="325"/>
      <c r="B172" s="326"/>
      <c r="C172" s="327"/>
      <c r="D172" s="470"/>
      <c r="E172" s="395"/>
      <c r="F172" s="395"/>
    </row>
    <row r="173" spans="1:6" s="323" customFormat="1" ht="12.75">
      <c r="A173" s="319"/>
      <c r="B173" s="326" t="s">
        <v>675</v>
      </c>
      <c r="C173" s="327" t="s">
        <v>32</v>
      </c>
      <c r="D173" s="470">
        <v>1</v>
      </c>
      <c r="E173" s="395"/>
      <c r="F173" s="395">
        <f>E173*$D173</f>
        <v>0</v>
      </c>
    </row>
    <row r="174" spans="1:6" s="323" customFormat="1" ht="76.5">
      <c r="A174" s="319"/>
      <c r="B174" s="326" t="s">
        <v>676</v>
      </c>
      <c r="C174" s="327"/>
      <c r="D174" s="470"/>
      <c r="E174" s="395"/>
      <c r="F174" s="395"/>
    </row>
    <row r="175" spans="1:7" s="324" customFormat="1" ht="12.75">
      <c r="A175" s="325"/>
      <c r="B175" s="326" t="s">
        <v>677</v>
      </c>
      <c r="C175" s="321"/>
      <c r="D175" s="472"/>
      <c r="E175" s="398"/>
      <c r="F175" s="398"/>
      <c r="G175" s="323"/>
    </row>
    <row r="176" spans="1:7" s="324" customFormat="1" ht="12.75">
      <c r="A176" s="325"/>
      <c r="B176" s="326" t="s">
        <v>674</v>
      </c>
      <c r="C176" s="328"/>
      <c r="D176" s="472"/>
      <c r="E176" s="397"/>
      <c r="F176" s="397"/>
      <c r="G176" s="323"/>
    </row>
    <row r="177" spans="1:7" s="324" customFormat="1" ht="12.75">
      <c r="A177" s="325"/>
      <c r="B177" s="326"/>
      <c r="C177" s="327"/>
      <c r="D177" s="470"/>
      <c r="E177" s="395"/>
      <c r="F177" s="395"/>
      <c r="G177" s="323"/>
    </row>
    <row r="178" spans="1:7" s="324" customFormat="1" ht="12.75">
      <c r="A178" s="319"/>
      <c r="B178" s="326" t="s">
        <v>678</v>
      </c>
      <c r="C178" s="327" t="s">
        <v>32</v>
      </c>
      <c r="D178" s="470">
        <v>1</v>
      </c>
      <c r="E178" s="395"/>
      <c r="F178" s="395">
        <f>E178*$D178</f>
        <v>0</v>
      </c>
      <c r="G178" s="323"/>
    </row>
    <row r="179" spans="1:7" s="324" customFormat="1" ht="127.5">
      <c r="A179" s="319"/>
      <c r="B179" s="326" t="s">
        <v>679</v>
      </c>
      <c r="C179" s="327"/>
      <c r="D179" s="470"/>
      <c r="E179" s="395"/>
      <c r="F179" s="395"/>
      <c r="G179" s="323"/>
    </row>
    <row r="180" spans="1:7" s="324" customFormat="1" ht="12.75">
      <c r="A180" s="325"/>
      <c r="B180" s="326" t="s">
        <v>680</v>
      </c>
      <c r="C180" s="321"/>
      <c r="D180" s="468"/>
      <c r="E180" s="398"/>
      <c r="F180" s="398"/>
      <c r="G180" s="323"/>
    </row>
    <row r="181" spans="1:7" s="324" customFormat="1" ht="12.75">
      <c r="A181" s="325"/>
      <c r="B181" s="326" t="s">
        <v>674</v>
      </c>
      <c r="C181" s="328"/>
      <c r="D181" s="467"/>
      <c r="E181" s="397"/>
      <c r="F181" s="397"/>
      <c r="G181" s="323"/>
    </row>
    <row r="182" spans="1:7" s="324" customFormat="1" ht="12.75">
      <c r="A182" s="319"/>
      <c r="B182" s="329"/>
      <c r="C182" s="321"/>
      <c r="D182" s="469"/>
      <c r="E182" s="395"/>
      <c r="F182" s="395"/>
      <c r="G182" s="323"/>
    </row>
    <row r="183" spans="1:7" s="324" customFormat="1" ht="12.75">
      <c r="A183" s="319"/>
      <c r="B183" s="326" t="s">
        <v>681</v>
      </c>
      <c r="C183" s="327" t="s">
        <v>32</v>
      </c>
      <c r="D183" s="470">
        <v>1</v>
      </c>
      <c r="E183" s="395"/>
      <c r="F183" s="395">
        <f>E183*$D183</f>
        <v>0</v>
      </c>
      <c r="G183" s="323"/>
    </row>
    <row r="184" spans="1:7" s="324" customFormat="1" ht="63.75">
      <c r="A184" s="319"/>
      <c r="B184" s="326" t="s">
        <v>682</v>
      </c>
      <c r="C184" s="327"/>
      <c r="D184" s="470"/>
      <c r="E184" s="395"/>
      <c r="F184" s="395"/>
      <c r="G184" s="323"/>
    </row>
    <row r="185" spans="1:7" s="324" customFormat="1" ht="12.75">
      <c r="A185" s="325"/>
      <c r="B185" s="326" t="s">
        <v>683</v>
      </c>
      <c r="C185" s="321"/>
      <c r="D185" s="473"/>
      <c r="E185" s="398"/>
      <c r="F185" s="398"/>
      <c r="G185" s="323"/>
    </row>
    <row r="186" spans="1:7" s="324" customFormat="1" ht="12.75">
      <c r="A186" s="325"/>
      <c r="B186" s="326" t="s">
        <v>674</v>
      </c>
      <c r="C186" s="328"/>
      <c r="D186" s="473"/>
      <c r="E186" s="397"/>
      <c r="F186" s="397"/>
      <c r="G186" s="323"/>
    </row>
    <row r="187" spans="1:7" s="324" customFormat="1" ht="12.75">
      <c r="A187" s="325"/>
      <c r="B187" s="326"/>
      <c r="C187" s="327"/>
      <c r="D187" s="470"/>
      <c r="E187" s="395"/>
      <c r="F187" s="395"/>
      <c r="G187" s="323"/>
    </row>
    <row r="188" spans="1:7" s="324" customFormat="1" ht="12.75">
      <c r="A188" s="319"/>
      <c r="B188" s="330" t="s">
        <v>684</v>
      </c>
      <c r="C188" s="321" t="s">
        <v>32</v>
      </c>
      <c r="D188" s="474">
        <v>1</v>
      </c>
      <c r="E188" s="395"/>
      <c r="F188" s="395">
        <f>E188*$D188</f>
        <v>0</v>
      </c>
      <c r="G188" s="323"/>
    </row>
    <row r="189" spans="1:7" s="324" customFormat="1" ht="51">
      <c r="A189" s="319"/>
      <c r="B189" s="330" t="s">
        <v>685</v>
      </c>
      <c r="C189" s="321"/>
      <c r="D189" s="474"/>
      <c r="E189" s="395"/>
      <c r="F189" s="395"/>
      <c r="G189" s="323"/>
    </row>
    <row r="190" spans="1:7" s="324" customFormat="1" ht="25.5">
      <c r="A190" s="319"/>
      <c r="B190" s="330" t="s">
        <v>686</v>
      </c>
      <c r="C190" s="321"/>
      <c r="D190" s="474"/>
      <c r="E190" s="395"/>
      <c r="F190" s="395"/>
      <c r="G190" s="323"/>
    </row>
    <row r="191" spans="1:7" s="324" customFormat="1" ht="12.75">
      <c r="A191" s="319"/>
      <c r="B191" s="330" t="s">
        <v>687</v>
      </c>
      <c r="C191" s="321"/>
      <c r="D191" s="474"/>
      <c r="E191" s="395"/>
      <c r="F191" s="395"/>
      <c r="G191" s="323"/>
    </row>
    <row r="192" spans="1:7" s="324" customFormat="1" ht="12.75">
      <c r="A192" s="319"/>
      <c r="B192" s="326" t="s">
        <v>674</v>
      </c>
      <c r="C192" s="328"/>
      <c r="D192" s="473"/>
      <c r="E192" s="397"/>
      <c r="F192" s="397"/>
      <c r="G192" s="323"/>
    </row>
    <row r="193" spans="1:7" s="324" customFormat="1" ht="12.75">
      <c r="A193" s="319"/>
      <c r="B193" s="329"/>
      <c r="C193" s="321"/>
      <c r="D193" s="474"/>
      <c r="E193" s="395"/>
      <c r="F193" s="395"/>
      <c r="G193" s="323"/>
    </row>
    <row r="194" spans="1:7" s="324" customFormat="1" ht="12.75">
      <c r="A194" s="319"/>
      <c r="B194" s="330" t="s">
        <v>688</v>
      </c>
      <c r="C194" s="321" t="s">
        <v>32</v>
      </c>
      <c r="D194" s="474">
        <v>1</v>
      </c>
      <c r="E194" s="395"/>
      <c r="F194" s="395">
        <f>E194*$D194</f>
        <v>0</v>
      </c>
      <c r="G194" s="323"/>
    </row>
    <row r="195" spans="1:7" s="324" customFormat="1" ht="51">
      <c r="A195" s="319"/>
      <c r="B195" s="330" t="s">
        <v>689</v>
      </c>
      <c r="C195" s="321"/>
      <c r="D195" s="474"/>
      <c r="E195" s="395"/>
      <c r="F195" s="395"/>
      <c r="G195" s="323"/>
    </row>
    <row r="196" spans="1:7" s="324" customFormat="1" ht="25.5">
      <c r="A196" s="319"/>
      <c r="B196" s="330" t="s">
        <v>690</v>
      </c>
      <c r="C196" s="321"/>
      <c r="D196" s="474"/>
      <c r="E196" s="395"/>
      <c r="F196" s="395"/>
      <c r="G196" s="323"/>
    </row>
    <row r="197" spans="1:7" s="324" customFormat="1" ht="12.75">
      <c r="A197" s="319"/>
      <c r="B197" s="330" t="s">
        <v>687</v>
      </c>
      <c r="C197" s="321"/>
      <c r="D197" s="474"/>
      <c r="E197" s="395"/>
      <c r="F197" s="395"/>
      <c r="G197" s="323"/>
    </row>
    <row r="198" spans="1:7" s="324" customFormat="1" ht="12.75">
      <c r="A198" s="319"/>
      <c r="B198" s="326" t="s">
        <v>674</v>
      </c>
      <c r="C198" s="328"/>
      <c r="D198" s="473"/>
      <c r="E198" s="397"/>
      <c r="F198" s="397"/>
      <c r="G198" s="323"/>
    </row>
    <row r="199" spans="1:7" s="324" customFormat="1" ht="12.75">
      <c r="A199" s="319"/>
      <c r="B199" s="329"/>
      <c r="C199" s="321"/>
      <c r="D199" s="474"/>
      <c r="E199" s="395"/>
      <c r="F199" s="395"/>
      <c r="G199" s="323"/>
    </row>
    <row r="200" spans="1:7" s="324" customFormat="1" ht="12.75">
      <c r="A200" s="319"/>
      <c r="B200" s="330" t="s">
        <v>691</v>
      </c>
      <c r="C200" s="321" t="s">
        <v>32</v>
      </c>
      <c r="D200" s="474">
        <v>1</v>
      </c>
      <c r="E200" s="395"/>
      <c r="F200" s="395">
        <f>E200*$D200</f>
        <v>0</v>
      </c>
      <c r="G200" s="323"/>
    </row>
    <row r="201" spans="1:7" s="324" customFormat="1" ht="25.5">
      <c r="A201" s="319"/>
      <c r="B201" s="330" t="s">
        <v>692</v>
      </c>
      <c r="C201" s="321"/>
      <c r="D201" s="458"/>
      <c r="E201" s="395"/>
      <c r="F201" s="395"/>
      <c r="G201" s="323"/>
    </row>
    <row r="202" spans="1:7" s="324" customFormat="1" ht="25.5">
      <c r="A202" s="319"/>
      <c r="B202" s="330" t="s">
        <v>693</v>
      </c>
      <c r="C202" s="321"/>
      <c r="D202" s="458"/>
      <c r="E202" s="395"/>
      <c r="F202" s="395"/>
      <c r="G202" s="323"/>
    </row>
    <row r="203" spans="1:7" s="324" customFormat="1" ht="12.75">
      <c r="A203" s="319"/>
      <c r="B203" s="326"/>
      <c r="C203" s="321"/>
      <c r="D203" s="458"/>
      <c r="E203" s="395"/>
      <c r="F203" s="395"/>
      <c r="G203" s="323"/>
    </row>
    <row r="204" spans="1:7" s="324" customFormat="1" ht="12.75">
      <c r="A204" s="319"/>
      <c r="B204" s="326" t="s">
        <v>674</v>
      </c>
      <c r="C204" s="328"/>
      <c r="D204" s="457"/>
      <c r="E204" s="397"/>
      <c r="F204" s="397"/>
      <c r="G204" s="323"/>
    </row>
    <row r="205" spans="1:7" s="324" customFormat="1" ht="12.75">
      <c r="A205" s="319"/>
      <c r="B205" s="329"/>
      <c r="C205" s="321"/>
      <c r="D205" s="458"/>
      <c r="E205" s="395"/>
      <c r="F205" s="395"/>
      <c r="G205" s="323"/>
    </row>
    <row r="206" spans="1:7" s="324" customFormat="1" ht="25.5">
      <c r="A206" s="319"/>
      <c r="B206" s="326" t="s">
        <v>694</v>
      </c>
      <c r="C206" s="321"/>
      <c r="D206" s="474"/>
      <c r="E206" s="395"/>
      <c r="F206" s="395"/>
      <c r="G206" s="323"/>
    </row>
    <row r="207" spans="1:7" s="324" customFormat="1" ht="12.75">
      <c r="A207" s="325"/>
      <c r="B207" s="326" t="s">
        <v>695</v>
      </c>
      <c r="C207" s="321" t="s">
        <v>406</v>
      </c>
      <c r="D207" s="473">
        <v>40</v>
      </c>
      <c r="E207" s="398"/>
      <c r="F207" s="398">
        <f>SUM(D207*E207)</f>
        <v>0</v>
      </c>
      <c r="G207" s="323"/>
    </row>
    <row r="208" spans="1:7" s="324" customFormat="1" ht="12.75">
      <c r="A208" s="325"/>
      <c r="B208" s="326" t="s">
        <v>696</v>
      </c>
      <c r="C208" s="321" t="s">
        <v>406</v>
      </c>
      <c r="D208" s="473">
        <v>20</v>
      </c>
      <c r="E208" s="398"/>
      <c r="F208" s="398">
        <f>SUM(D208*E208)</f>
        <v>0</v>
      </c>
      <c r="G208" s="323"/>
    </row>
    <row r="209" spans="1:7" s="324" customFormat="1" ht="12.75">
      <c r="A209" s="325"/>
      <c r="B209" s="326" t="s">
        <v>697</v>
      </c>
      <c r="C209" s="321" t="s">
        <v>32</v>
      </c>
      <c r="D209" s="473">
        <v>1</v>
      </c>
      <c r="E209" s="398"/>
      <c r="F209" s="398">
        <f>SUM(D209*E209)</f>
        <v>0</v>
      </c>
      <c r="G209" s="323"/>
    </row>
    <row r="210" spans="1:7" s="324" customFormat="1" ht="12.75">
      <c r="A210" s="325"/>
      <c r="B210" s="326" t="s">
        <v>388</v>
      </c>
      <c r="C210" s="321"/>
      <c r="D210" s="473"/>
      <c r="E210" s="398"/>
      <c r="F210" s="398"/>
      <c r="G210" s="323"/>
    </row>
    <row r="211" spans="1:7" s="324" customFormat="1" ht="12.75">
      <c r="A211" s="319"/>
      <c r="B211" s="329"/>
      <c r="C211" s="321"/>
      <c r="D211" s="475"/>
      <c r="E211" s="399"/>
      <c r="F211" s="399"/>
      <c r="G211" s="323"/>
    </row>
    <row r="212" spans="1:7" s="324" customFormat="1" ht="12.75">
      <c r="A212" s="319"/>
      <c r="B212" s="326" t="s">
        <v>698</v>
      </c>
      <c r="D212" s="474"/>
      <c r="E212" s="395"/>
      <c r="F212" s="395"/>
      <c r="G212" s="323"/>
    </row>
    <row r="213" spans="1:7" s="324" customFormat="1" ht="38.25">
      <c r="A213" s="319"/>
      <c r="B213" s="326" t="s">
        <v>700</v>
      </c>
      <c r="C213" s="321" t="s">
        <v>699</v>
      </c>
      <c r="D213" s="474">
        <v>1</v>
      </c>
      <c r="E213" s="395"/>
      <c r="F213" s="395">
        <f>E213*$D213</f>
        <v>0</v>
      </c>
      <c r="G213" s="323"/>
    </row>
    <row r="214" spans="1:7" s="324" customFormat="1" ht="12.75">
      <c r="A214" s="319"/>
      <c r="B214" s="326" t="s">
        <v>674</v>
      </c>
      <c r="C214" s="328"/>
      <c r="D214" s="470"/>
      <c r="E214" s="395"/>
      <c r="F214" s="395"/>
      <c r="G214" s="323"/>
    </row>
    <row r="215" spans="1:7" s="324" customFormat="1" ht="12.75">
      <c r="A215" s="319"/>
      <c r="B215" s="329"/>
      <c r="C215" s="321"/>
      <c r="D215" s="473"/>
      <c r="E215" s="397"/>
      <c r="F215" s="397"/>
      <c r="G215" s="323"/>
    </row>
    <row r="216" spans="1:7" s="324" customFormat="1" ht="12.75">
      <c r="A216" s="319"/>
      <c r="B216" s="326" t="s">
        <v>701</v>
      </c>
      <c r="D216" s="474"/>
      <c r="E216" s="395"/>
      <c r="F216" s="395"/>
      <c r="G216" s="323"/>
    </row>
    <row r="217" spans="1:6" ht="13.5" thickBot="1">
      <c r="A217" s="310"/>
      <c r="B217" s="284"/>
      <c r="C217" s="327" t="s">
        <v>401</v>
      </c>
      <c r="D217" s="470">
        <v>1</v>
      </c>
      <c r="E217" s="395"/>
      <c r="F217" s="395">
        <f>E217*$D217</f>
        <v>0</v>
      </c>
    </row>
    <row r="218" spans="1:6" ht="14.25" thickBot="1" thickTop="1">
      <c r="A218" s="285" t="s">
        <v>571</v>
      </c>
      <c r="B218" s="286" t="s">
        <v>584</v>
      </c>
      <c r="C218" s="287"/>
      <c r="D218" s="288"/>
      <c r="E218" s="392"/>
      <c r="F218" s="441">
        <f>SUM(F129:F217)</f>
        <v>0</v>
      </c>
    </row>
    <row r="219" spans="1:6" ht="13.5" thickTop="1">
      <c r="A219" s="289"/>
      <c r="B219" s="289"/>
      <c r="C219" s="273"/>
      <c r="D219" s="274"/>
      <c r="E219" s="388"/>
      <c r="F219" s="283"/>
    </row>
    <row r="220" spans="1:6" ht="12.75">
      <c r="A220" s="310" t="s">
        <v>541</v>
      </c>
      <c r="B220" s="272"/>
      <c r="C220" s="273"/>
      <c r="D220" s="274"/>
      <c r="E220" s="388"/>
      <c r="F220" s="390"/>
    </row>
    <row r="221" spans="1:6" ht="12.75">
      <c r="A221" s="311" t="s">
        <v>585</v>
      </c>
      <c r="B221" s="272" t="s">
        <v>586</v>
      </c>
      <c r="C221" s="273"/>
      <c r="D221" s="453"/>
      <c r="E221" s="388"/>
      <c r="F221" s="389"/>
    </row>
    <row r="222" spans="1:6" ht="38.25">
      <c r="A222" s="311" t="s">
        <v>702</v>
      </c>
      <c r="B222" s="272" t="s">
        <v>703</v>
      </c>
      <c r="C222" s="273" t="s">
        <v>704</v>
      </c>
      <c r="D222" s="462">
        <v>1</v>
      </c>
      <c r="E222" s="390"/>
      <c r="F222" s="283">
        <f>D222*E222</f>
        <v>0</v>
      </c>
    </row>
    <row r="223" spans="1:6" ht="25.5">
      <c r="A223" s="311"/>
      <c r="B223" s="280" t="s">
        <v>705</v>
      </c>
      <c r="C223" s="273"/>
      <c r="D223" s="462"/>
      <c r="E223" s="390"/>
      <c r="F223" s="283"/>
    </row>
    <row r="224" spans="1:6" ht="12.75">
      <c r="A224" s="310"/>
      <c r="B224" s="284"/>
      <c r="C224" s="275"/>
      <c r="D224" s="463"/>
      <c r="E224" s="391"/>
      <c r="F224" s="440"/>
    </row>
    <row r="225" spans="1:6" ht="12.75">
      <c r="A225" s="310"/>
      <c r="B225" s="284"/>
      <c r="C225" s="275"/>
      <c r="D225" s="463"/>
      <c r="E225" s="391"/>
      <c r="F225" s="440"/>
    </row>
    <row r="226" spans="1:6" ht="38.25">
      <c r="A226" s="311" t="s">
        <v>706</v>
      </c>
      <c r="B226" s="272" t="s">
        <v>707</v>
      </c>
      <c r="C226" s="273" t="s">
        <v>556</v>
      </c>
      <c r="D226" s="462">
        <v>2</v>
      </c>
      <c r="E226" s="390"/>
      <c r="F226" s="283">
        <f>D226*E226</f>
        <v>0</v>
      </c>
    </row>
    <row r="227" spans="1:6" ht="12.75">
      <c r="A227" s="310"/>
      <c r="B227" s="284"/>
      <c r="C227" s="275"/>
      <c r="D227" s="463"/>
      <c r="E227" s="391"/>
      <c r="F227" s="440"/>
    </row>
    <row r="228" spans="1:6" ht="12.75">
      <c r="A228" s="310"/>
      <c r="B228" s="284"/>
      <c r="C228" s="275"/>
      <c r="D228" s="463"/>
      <c r="E228" s="391"/>
      <c r="F228" s="440"/>
    </row>
    <row r="229" spans="1:6" ht="63.75">
      <c r="A229" s="311" t="s">
        <v>708</v>
      </c>
      <c r="B229" s="272" t="s">
        <v>709</v>
      </c>
      <c r="C229" s="273" t="s">
        <v>556</v>
      </c>
      <c r="D229" s="462">
        <v>1</v>
      </c>
      <c r="E229" s="390"/>
      <c r="F229" s="283">
        <f>D229*E229</f>
        <v>0</v>
      </c>
    </row>
    <row r="230" spans="1:6" ht="12.75">
      <c r="A230" s="310"/>
      <c r="B230" s="284"/>
      <c r="C230" s="275"/>
      <c r="D230" s="463"/>
      <c r="E230" s="391"/>
      <c r="F230" s="440"/>
    </row>
    <row r="231" spans="1:6" ht="12.75">
      <c r="A231" s="310"/>
      <c r="B231" s="284"/>
      <c r="C231" s="275"/>
      <c r="D231" s="463"/>
      <c r="E231" s="391"/>
      <c r="F231" s="440"/>
    </row>
    <row r="232" spans="1:6" ht="12.75">
      <c r="A232" s="311" t="s">
        <v>587</v>
      </c>
      <c r="B232" s="272" t="s">
        <v>588</v>
      </c>
      <c r="C232" s="273" t="s">
        <v>406</v>
      </c>
      <c r="D232" s="462">
        <v>40</v>
      </c>
      <c r="E232" s="390"/>
      <c r="F232" s="283">
        <f>D232*E232</f>
        <v>0</v>
      </c>
    </row>
    <row r="233" spans="1:6" ht="12.75">
      <c r="A233" s="310"/>
      <c r="B233" s="284"/>
      <c r="C233" s="275"/>
      <c r="D233" s="463"/>
      <c r="E233" s="391"/>
      <c r="F233" s="440"/>
    </row>
    <row r="234" spans="1:6" ht="12.75">
      <c r="A234" s="310"/>
      <c r="B234" s="284"/>
      <c r="C234" s="275"/>
      <c r="D234" s="463"/>
      <c r="E234" s="391"/>
      <c r="F234" s="440"/>
    </row>
    <row r="235" spans="1:6" ht="27">
      <c r="A235" s="311" t="s">
        <v>589</v>
      </c>
      <c r="B235" s="272" t="s">
        <v>590</v>
      </c>
      <c r="C235" s="273" t="s">
        <v>406</v>
      </c>
      <c r="D235" s="462">
        <v>90</v>
      </c>
      <c r="E235" s="390"/>
      <c r="F235" s="283">
        <f>D235*E235</f>
        <v>0</v>
      </c>
    </row>
    <row r="236" spans="1:6" ht="12.75">
      <c r="A236" s="310"/>
      <c r="B236" s="284"/>
      <c r="C236" s="275"/>
      <c r="D236" s="463"/>
      <c r="E236" s="391"/>
      <c r="F236" s="440"/>
    </row>
    <row r="237" spans="1:6" ht="12.75">
      <c r="A237" s="310"/>
      <c r="B237" s="284"/>
      <c r="C237" s="275"/>
      <c r="D237" s="463"/>
      <c r="E237" s="391"/>
      <c r="F237" s="440"/>
    </row>
    <row r="238" spans="1:6" ht="51">
      <c r="A238" s="311" t="s">
        <v>710</v>
      </c>
      <c r="B238" s="272" t="s">
        <v>711</v>
      </c>
      <c r="C238" s="273" t="s">
        <v>406</v>
      </c>
      <c r="D238" s="462">
        <v>10</v>
      </c>
      <c r="E238" s="390"/>
      <c r="F238" s="283">
        <f>D238*E238</f>
        <v>0</v>
      </c>
    </row>
    <row r="239" spans="1:6" ht="25.5">
      <c r="A239" s="311"/>
      <c r="B239" s="272" t="s">
        <v>712</v>
      </c>
      <c r="C239" s="273"/>
      <c r="D239" s="462"/>
      <c r="E239" s="390"/>
      <c r="F239" s="283"/>
    </row>
    <row r="240" spans="1:6" ht="12.75">
      <c r="A240" s="310"/>
      <c r="B240" s="284"/>
      <c r="C240" s="275"/>
      <c r="D240" s="463"/>
      <c r="E240" s="391"/>
      <c r="F240" s="440"/>
    </row>
    <row r="241" spans="1:6" ht="12.75">
      <c r="A241" s="310"/>
      <c r="B241" s="284"/>
      <c r="C241" s="275"/>
      <c r="D241" s="463"/>
      <c r="E241" s="391"/>
      <c r="F241" s="440"/>
    </row>
    <row r="242" spans="1:6" ht="89.25">
      <c r="A242" s="311" t="s">
        <v>713</v>
      </c>
      <c r="B242" s="272" t="s">
        <v>714</v>
      </c>
      <c r="C242" s="273" t="s">
        <v>32</v>
      </c>
      <c r="D242" s="462">
        <v>1</v>
      </c>
      <c r="E242" s="390"/>
      <c r="F242" s="283">
        <f>D242*E242</f>
        <v>0</v>
      </c>
    </row>
    <row r="243" spans="1:6" ht="12.75">
      <c r="A243" s="310"/>
      <c r="B243" s="284"/>
      <c r="C243" s="275"/>
      <c r="D243" s="463"/>
      <c r="E243" s="391"/>
      <c r="F243" s="440"/>
    </row>
    <row r="244" spans="1:6" ht="12.75">
      <c r="A244" s="310"/>
      <c r="B244" s="284"/>
      <c r="C244" s="275"/>
      <c r="D244" s="463"/>
      <c r="E244" s="391"/>
      <c r="F244" s="440"/>
    </row>
    <row r="245" spans="1:6" ht="25.5">
      <c r="A245" s="311" t="s">
        <v>715</v>
      </c>
      <c r="B245" s="272" t="s">
        <v>716</v>
      </c>
      <c r="C245" s="273" t="s">
        <v>32</v>
      </c>
      <c r="D245" s="462">
        <v>1</v>
      </c>
      <c r="E245" s="390"/>
      <c r="F245" s="283">
        <f>D245*E245</f>
        <v>0</v>
      </c>
    </row>
    <row r="246" spans="1:6" ht="12.75">
      <c r="A246" s="310"/>
      <c r="B246" s="284"/>
      <c r="C246" s="275"/>
      <c r="D246" s="463"/>
      <c r="E246" s="391"/>
      <c r="F246" s="440"/>
    </row>
    <row r="247" spans="1:6" ht="13.5" thickBot="1">
      <c r="A247" s="310"/>
      <c r="B247" s="284"/>
      <c r="C247" s="275"/>
      <c r="D247" s="463"/>
      <c r="E247" s="391"/>
      <c r="F247" s="440"/>
    </row>
    <row r="248" spans="1:6" ht="14.25" thickBot="1" thickTop="1">
      <c r="A248" s="285" t="s">
        <v>585</v>
      </c>
      <c r="B248" s="286" t="s">
        <v>591</v>
      </c>
      <c r="C248" s="287"/>
      <c r="D248" s="464"/>
      <c r="E248" s="392"/>
      <c r="F248" s="441">
        <f>SUM(F221:F245)</f>
        <v>0</v>
      </c>
    </row>
    <row r="249" spans="1:6" ht="13.5" thickTop="1">
      <c r="A249" s="289"/>
      <c r="B249" s="289"/>
      <c r="C249" s="273"/>
      <c r="D249" s="462"/>
      <c r="E249" s="388"/>
      <c r="F249" s="283"/>
    </row>
    <row r="250" spans="1:6" ht="12.75">
      <c r="A250" s="310" t="s">
        <v>541</v>
      </c>
      <c r="B250" s="272"/>
      <c r="C250" s="273"/>
      <c r="D250" s="462"/>
      <c r="E250" s="388"/>
      <c r="F250" s="390"/>
    </row>
    <row r="251" spans="1:6" ht="12.75">
      <c r="A251" s="311" t="s">
        <v>717</v>
      </c>
      <c r="B251" s="272" t="s">
        <v>718</v>
      </c>
      <c r="C251" s="273"/>
      <c r="D251" s="465"/>
      <c r="E251" s="388"/>
      <c r="F251" s="389"/>
    </row>
    <row r="252" spans="1:6" ht="38.25">
      <c r="A252" s="311" t="s">
        <v>719</v>
      </c>
      <c r="B252" s="272" t="s">
        <v>720</v>
      </c>
      <c r="C252" s="273" t="s">
        <v>556</v>
      </c>
      <c r="D252" s="462">
        <v>1</v>
      </c>
      <c r="E252" s="390"/>
      <c r="F252" s="283">
        <f>D252*E252</f>
        <v>0</v>
      </c>
    </row>
    <row r="253" spans="1:6" ht="12.75">
      <c r="A253" s="310"/>
      <c r="B253" s="284"/>
      <c r="C253" s="275"/>
      <c r="D253" s="463"/>
      <c r="E253" s="391"/>
      <c r="F253" s="440"/>
    </row>
    <row r="254" spans="1:6" ht="12.75">
      <c r="A254" s="310"/>
      <c r="B254" s="284"/>
      <c r="C254" s="275"/>
      <c r="D254" s="463"/>
      <c r="E254" s="391"/>
      <c r="F254" s="440"/>
    </row>
    <row r="255" spans="1:6" ht="89.25">
      <c r="A255" s="311" t="s">
        <v>721</v>
      </c>
      <c r="B255" s="272" t="s">
        <v>722</v>
      </c>
      <c r="C255" s="273" t="s">
        <v>556</v>
      </c>
      <c r="D255" s="462">
        <v>1</v>
      </c>
      <c r="E255" s="390"/>
      <c r="F255" s="283">
        <f>D255*E255</f>
        <v>0</v>
      </c>
    </row>
    <row r="256" spans="1:6" ht="12.75">
      <c r="A256" s="311"/>
      <c r="B256" s="272" t="s">
        <v>723</v>
      </c>
      <c r="C256" s="273"/>
      <c r="D256" s="462"/>
      <c r="E256" s="390"/>
      <c r="F256" s="283"/>
    </row>
    <row r="257" spans="1:6" ht="12.75">
      <c r="A257" s="310"/>
      <c r="B257" s="284"/>
      <c r="C257" s="275"/>
      <c r="D257" s="463"/>
      <c r="E257" s="391"/>
      <c r="F257" s="440"/>
    </row>
    <row r="258" spans="1:6" ht="12.75">
      <c r="A258" s="310"/>
      <c r="B258" s="284"/>
      <c r="C258" s="275"/>
      <c r="D258" s="463"/>
      <c r="E258" s="391"/>
      <c r="F258" s="440"/>
    </row>
    <row r="259" spans="1:6" ht="12.75">
      <c r="A259" s="311" t="s">
        <v>724</v>
      </c>
      <c r="B259" s="272" t="s">
        <v>725</v>
      </c>
      <c r="C259" s="273" t="s">
        <v>556</v>
      </c>
      <c r="D259" s="462">
        <v>1</v>
      </c>
      <c r="E259" s="390"/>
      <c r="F259" s="283">
        <f>D259*E259</f>
        <v>0</v>
      </c>
    </row>
    <row r="260" spans="1:6" ht="25.5">
      <c r="A260" s="311"/>
      <c r="B260" s="272" t="s">
        <v>726</v>
      </c>
      <c r="C260" s="273"/>
      <c r="D260" s="462"/>
      <c r="E260" s="390"/>
      <c r="F260" s="283"/>
    </row>
    <row r="261" spans="1:6" ht="38.25">
      <c r="A261" s="311"/>
      <c r="B261" s="272" t="s">
        <v>727</v>
      </c>
      <c r="C261" s="273"/>
      <c r="D261" s="462"/>
      <c r="E261" s="390"/>
      <c r="F261" s="283"/>
    </row>
    <row r="262" spans="1:6" ht="12.75">
      <c r="A262" s="310"/>
      <c r="B262" s="284"/>
      <c r="C262" s="275"/>
      <c r="D262" s="463"/>
      <c r="E262" s="391"/>
      <c r="F262" s="440"/>
    </row>
    <row r="263" spans="1:6" ht="12.75">
      <c r="A263" s="310"/>
      <c r="B263" s="284"/>
      <c r="C263" s="275"/>
      <c r="D263" s="463"/>
      <c r="E263" s="391"/>
      <c r="F263" s="440"/>
    </row>
    <row r="264" spans="1:6" ht="12.75">
      <c r="A264" s="311" t="s">
        <v>728</v>
      </c>
      <c r="B264" s="272" t="s">
        <v>729</v>
      </c>
      <c r="C264" s="273" t="s">
        <v>406</v>
      </c>
      <c r="D264" s="462">
        <v>25</v>
      </c>
      <c r="E264" s="390"/>
      <c r="F264" s="283">
        <f>D264*E264</f>
        <v>0</v>
      </c>
    </row>
    <row r="265" spans="1:6" ht="12.75">
      <c r="A265" s="310"/>
      <c r="B265" s="284"/>
      <c r="C265" s="275"/>
      <c r="D265" s="463"/>
      <c r="E265" s="391"/>
      <c r="F265" s="440"/>
    </row>
    <row r="266" spans="1:6" ht="12.75">
      <c r="A266" s="310"/>
      <c r="B266" s="284"/>
      <c r="C266" s="275"/>
      <c r="D266" s="463"/>
      <c r="E266" s="391"/>
      <c r="F266" s="440"/>
    </row>
    <row r="267" spans="1:6" ht="12.75">
      <c r="A267" s="311" t="s">
        <v>730</v>
      </c>
      <c r="B267" s="272" t="s">
        <v>731</v>
      </c>
      <c r="C267" s="273" t="s">
        <v>601</v>
      </c>
      <c r="D267" s="462">
        <v>1</v>
      </c>
      <c r="E267" s="390"/>
      <c r="F267" s="283">
        <f>D267*E267</f>
        <v>0</v>
      </c>
    </row>
    <row r="268" spans="1:6" ht="12.75">
      <c r="A268" s="310"/>
      <c r="B268" s="284"/>
      <c r="C268" s="275"/>
      <c r="D268" s="463"/>
      <c r="E268" s="391"/>
      <c r="F268" s="440"/>
    </row>
    <row r="269" spans="1:6" ht="12.75">
      <c r="A269" s="310"/>
      <c r="B269" s="284"/>
      <c r="C269" s="275"/>
      <c r="D269" s="463"/>
      <c r="E269" s="391"/>
      <c r="F269" s="440"/>
    </row>
    <row r="270" spans="1:6" ht="25.5">
      <c r="A270" s="311" t="s">
        <v>732</v>
      </c>
      <c r="B270" s="272" t="s">
        <v>733</v>
      </c>
      <c r="C270" s="273" t="s">
        <v>601</v>
      </c>
      <c r="D270" s="462">
        <v>1</v>
      </c>
      <c r="E270" s="390"/>
      <c r="F270" s="283">
        <f>D270*E270</f>
        <v>0</v>
      </c>
    </row>
    <row r="271" spans="1:6" ht="12.75">
      <c r="A271" s="310"/>
      <c r="B271" s="284"/>
      <c r="C271" s="275"/>
      <c r="D271" s="463"/>
      <c r="E271" s="391"/>
      <c r="F271" s="440"/>
    </row>
    <row r="272" spans="1:6" ht="12.75">
      <c r="A272" s="310"/>
      <c r="B272" s="284"/>
      <c r="C272" s="275"/>
      <c r="D272" s="463"/>
      <c r="E272" s="391"/>
      <c r="F272" s="440"/>
    </row>
    <row r="273" spans="1:6" ht="12.75">
      <c r="A273" s="311" t="s">
        <v>734</v>
      </c>
      <c r="B273" s="272" t="s">
        <v>735</v>
      </c>
      <c r="C273" s="273" t="s">
        <v>601</v>
      </c>
      <c r="D273" s="462">
        <v>1</v>
      </c>
      <c r="E273" s="390"/>
      <c r="F273" s="283">
        <f>D273*E273</f>
        <v>0</v>
      </c>
    </row>
    <row r="274" spans="1:6" ht="12.75">
      <c r="A274" s="310"/>
      <c r="B274" s="284"/>
      <c r="C274" s="275"/>
      <c r="D274" s="463"/>
      <c r="E274" s="391"/>
      <c r="F274" s="440"/>
    </row>
    <row r="275" spans="1:6" ht="12.75">
      <c r="A275" s="310"/>
      <c r="B275" s="284"/>
      <c r="C275" s="275"/>
      <c r="D275" s="463"/>
      <c r="E275" s="391"/>
      <c r="F275" s="440"/>
    </row>
    <row r="276" spans="1:6" ht="12.75">
      <c r="A276" s="311" t="s">
        <v>736</v>
      </c>
      <c r="B276" s="272" t="s">
        <v>737</v>
      </c>
      <c r="C276" s="273" t="s">
        <v>32</v>
      </c>
      <c r="D276" s="462">
        <v>15</v>
      </c>
      <c r="E276" s="390"/>
      <c r="F276" s="283">
        <f>D276*E276</f>
        <v>0</v>
      </c>
    </row>
    <row r="277" spans="1:6" ht="12.75">
      <c r="A277" s="310"/>
      <c r="B277" s="284"/>
      <c r="C277" s="275"/>
      <c r="D277" s="463"/>
      <c r="E277" s="391"/>
      <c r="F277" s="440"/>
    </row>
    <row r="278" spans="1:6" ht="12.75">
      <c r="A278" s="310"/>
      <c r="B278" s="284"/>
      <c r="C278" s="275"/>
      <c r="D278" s="463"/>
      <c r="E278" s="391"/>
      <c r="F278" s="440"/>
    </row>
    <row r="279" spans="1:6" ht="38.25">
      <c r="A279" s="311" t="s">
        <v>738</v>
      </c>
      <c r="B279" s="272" t="s">
        <v>739</v>
      </c>
      <c r="C279" s="273" t="s">
        <v>32</v>
      </c>
      <c r="D279" s="462">
        <v>1</v>
      </c>
      <c r="E279" s="390"/>
      <c r="F279" s="283">
        <f>D279*E279</f>
        <v>0</v>
      </c>
    </row>
    <row r="280" spans="1:6" ht="12.75">
      <c r="A280" s="310"/>
      <c r="B280" s="284"/>
      <c r="C280" s="275"/>
      <c r="D280" s="463"/>
      <c r="E280" s="391"/>
      <c r="F280" s="440"/>
    </row>
    <row r="281" spans="1:6" ht="12.75">
      <c r="A281" s="310"/>
      <c r="B281" s="284"/>
      <c r="C281" s="275"/>
      <c r="D281" s="463"/>
      <c r="E281" s="391"/>
      <c r="F281" s="440"/>
    </row>
    <row r="282" spans="1:6" ht="25.5">
      <c r="A282" s="311" t="s">
        <v>740</v>
      </c>
      <c r="B282" s="272" t="s">
        <v>741</v>
      </c>
      <c r="C282" s="273" t="s">
        <v>406</v>
      </c>
      <c r="D282" s="462">
        <v>45</v>
      </c>
      <c r="E282" s="390"/>
      <c r="F282" s="283">
        <f>D282*E282</f>
        <v>0</v>
      </c>
    </row>
    <row r="283" spans="1:6" ht="12.75">
      <c r="A283" s="310"/>
      <c r="B283" s="284"/>
      <c r="C283" s="275"/>
      <c r="D283" s="463"/>
      <c r="E283" s="391"/>
      <c r="F283" s="440"/>
    </row>
    <row r="284" spans="1:6" ht="13.5" thickBot="1">
      <c r="A284" s="310"/>
      <c r="B284" s="284"/>
      <c r="C284" s="275"/>
      <c r="D284" s="463"/>
      <c r="E284" s="391"/>
      <c r="F284" s="440"/>
    </row>
    <row r="285" spans="1:6" ht="14.25" thickBot="1" thickTop="1">
      <c r="A285" s="285" t="s">
        <v>717</v>
      </c>
      <c r="B285" s="286" t="s">
        <v>742</v>
      </c>
      <c r="C285" s="287"/>
      <c r="D285" s="464"/>
      <c r="E285" s="392"/>
      <c r="F285" s="441">
        <f>SUM(F251:F282)</f>
        <v>0</v>
      </c>
    </row>
    <row r="286" spans="1:6" ht="13.5" thickTop="1">
      <c r="A286" s="289"/>
      <c r="B286" s="289"/>
      <c r="C286" s="273"/>
      <c r="D286" s="462"/>
      <c r="E286" s="388"/>
      <c r="F286" s="283"/>
    </row>
    <row r="287" spans="1:6" ht="12.75">
      <c r="A287" s="310" t="s">
        <v>541</v>
      </c>
      <c r="B287" s="272"/>
      <c r="C287" s="273"/>
      <c r="D287" s="462"/>
      <c r="E287" s="388"/>
      <c r="F287" s="390"/>
    </row>
    <row r="288" spans="1:6" ht="12.75">
      <c r="A288" s="311" t="s">
        <v>743</v>
      </c>
      <c r="B288" s="312" t="s">
        <v>744</v>
      </c>
      <c r="C288" s="273"/>
      <c r="D288" s="462"/>
      <c r="E288" s="388"/>
      <c r="F288" s="390"/>
    </row>
    <row r="289" spans="1:6" ht="12.75">
      <c r="A289" s="311" t="s">
        <v>745</v>
      </c>
      <c r="B289" s="272" t="s">
        <v>746</v>
      </c>
      <c r="C289" s="273" t="s">
        <v>556</v>
      </c>
      <c r="D289" s="462">
        <v>1</v>
      </c>
      <c r="E289" s="390"/>
      <c r="F289" s="283">
        <f>D289*E289</f>
        <v>0</v>
      </c>
    </row>
    <row r="290" spans="1:6" ht="25.5">
      <c r="A290" s="311"/>
      <c r="B290" s="272" t="s">
        <v>747</v>
      </c>
      <c r="C290" s="273"/>
      <c r="D290" s="462"/>
      <c r="E290" s="390"/>
      <c r="F290" s="283"/>
    </row>
    <row r="291" spans="1:6" ht="12.75">
      <c r="A291" s="311"/>
      <c r="B291" s="272" t="s">
        <v>748</v>
      </c>
      <c r="C291" s="273"/>
      <c r="D291" s="462"/>
      <c r="E291" s="390"/>
      <c r="F291" s="283"/>
    </row>
    <row r="292" spans="1:6" ht="12.75">
      <c r="A292" s="310"/>
      <c r="B292" s="284"/>
      <c r="C292" s="275"/>
      <c r="D292" s="463"/>
      <c r="E292" s="391"/>
      <c r="F292" s="440"/>
    </row>
    <row r="293" spans="1:6" ht="12.75">
      <c r="A293" s="310"/>
      <c r="B293" s="284"/>
      <c r="C293" s="275"/>
      <c r="D293" s="463"/>
      <c r="E293" s="391"/>
      <c r="F293" s="440"/>
    </row>
    <row r="294" spans="1:6" ht="51">
      <c r="A294" s="311" t="s">
        <v>749</v>
      </c>
      <c r="B294" s="272" t="s">
        <v>750</v>
      </c>
      <c r="C294" s="273" t="s">
        <v>556</v>
      </c>
      <c r="D294" s="462">
        <v>1</v>
      </c>
      <c r="E294" s="390"/>
      <c r="F294" s="283">
        <f>D294*E294</f>
        <v>0</v>
      </c>
    </row>
    <row r="295" spans="1:6" ht="12.75">
      <c r="A295" s="310"/>
      <c r="B295" s="284"/>
      <c r="C295" s="275"/>
      <c r="D295" s="463"/>
      <c r="E295" s="391"/>
      <c r="F295" s="440"/>
    </row>
    <row r="296" spans="1:6" ht="12.75">
      <c r="A296" s="310"/>
      <c r="B296" s="284"/>
      <c r="C296" s="275"/>
      <c r="D296" s="463"/>
      <c r="E296" s="391"/>
      <c r="F296" s="440"/>
    </row>
    <row r="297" spans="1:6" ht="25.5">
      <c r="A297" s="311" t="s">
        <v>751</v>
      </c>
      <c r="B297" s="272" t="s">
        <v>752</v>
      </c>
      <c r="C297" s="273" t="s">
        <v>556</v>
      </c>
      <c r="D297" s="462">
        <v>1</v>
      </c>
      <c r="E297" s="390"/>
      <c r="F297" s="283">
        <f>D297*E297</f>
        <v>0</v>
      </c>
    </row>
    <row r="298" spans="1:6" ht="12.75">
      <c r="A298" s="310"/>
      <c r="B298" s="284"/>
      <c r="C298" s="275"/>
      <c r="D298" s="454"/>
      <c r="E298" s="391"/>
      <c r="F298" s="440"/>
    </row>
    <row r="299" spans="1:6" ht="13.5" thickBot="1">
      <c r="A299" s="310"/>
      <c r="B299" s="284"/>
      <c r="C299" s="275"/>
      <c r="D299" s="454"/>
      <c r="E299" s="391"/>
      <c r="F299" s="440"/>
    </row>
    <row r="300" spans="1:6" ht="14.25" thickBot="1" thickTop="1">
      <c r="A300" s="285" t="s">
        <v>743</v>
      </c>
      <c r="B300" s="286" t="s">
        <v>753</v>
      </c>
      <c r="C300" s="287"/>
      <c r="D300" s="288"/>
      <c r="E300" s="392"/>
      <c r="F300" s="441">
        <f>SUM(F289:F298)</f>
        <v>0</v>
      </c>
    </row>
    <row r="301" spans="1:6" ht="13.5" thickTop="1">
      <c r="A301" s="275" t="s">
        <v>541</v>
      </c>
      <c r="B301" s="272"/>
      <c r="C301" s="273"/>
      <c r="D301" s="274"/>
      <c r="E301" s="388"/>
      <c r="F301" s="390"/>
    </row>
    <row r="302" spans="1:6" ht="12.75">
      <c r="A302" s="275" t="s">
        <v>541</v>
      </c>
      <c r="B302" s="272"/>
      <c r="C302" s="273"/>
      <c r="D302" s="274"/>
      <c r="E302" s="388"/>
      <c r="F302" s="390"/>
    </row>
    <row r="303" spans="1:6" ht="12.75">
      <c r="A303" s="275"/>
      <c r="B303" s="272"/>
      <c r="C303" s="273"/>
      <c r="D303" s="275"/>
      <c r="E303" s="388"/>
      <c r="F303" s="388"/>
    </row>
    <row r="304" spans="1:6" ht="12.75">
      <c r="A304" s="275"/>
      <c r="B304" s="280" t="s">
        <v>592</v>
      </c>
      <c r="C304" s="273"/>
      <c r="D304" s="275"/>
      <c r="E304" s="388"/>
      <c r="F304" s="388"/>
    </row>
    <row r="305" spans="1:6" ht="12.75">
      <c r="A305" s="275"/>
      <c r="B305" s="272"/>
      <c r="C305" s="273"/>
      <c r="D305" s="275"/>
      <c r="E305" s="388"/>
      <c r="F305" s="388"/>
    </row>
    <row r="306" spans="1:6" ht="13.5" thickBot="1">
      <c r="A306" s="313" t="s">
        <v>544</v>
      </c>
      <c r="B306" s="314" t="s">
        <v>593</v>
      </c>
      <c r="C306" s="293"/>
      <c r="D306" s="294"/>
      <c r="E306" s="443"/>
      <c r="F306" s="444"/>
    </row>
    <row r="307" spans="1:6" ht="12.75">
      <c r="A307" s="317" t="s">
        <v>597</v>
      </c>
      <c r="B307" s="289" t="s">
        <v>598</v>
      </c>
      <c r="C307" s="318"/>
      <c r="D307" s="275"/>
      <c r="E307" s="388"/>
      <c r="F307" s="447">
        <f>F27</f>
        <v>0</v>
      </c>
    </row>
    <row r="308" spans="1:6" ht="12.75">
      <c r="A308" s="315" t="s">
        <v>612</v>
      </c>
      <c r="B308" s="307" t="s">
        <v>613</v>
      </c>
      <c r="C308" s="297"/>
      <c r="D308" s="298"/>
      <c r="E308" s="445"/>
      <c r="F308" s="446">
        <f>F71</f>
        <v>0</v>
      </c>
    </row>
    <row r="309" spans="1:6" ht="12.75">
      <c r="A309" s="315" t="s">
        <v>546</v>
      </c>
      <c r="B309" s="307" t="s">
        <v>547</v>
      </c>
      <c r="C309" s="297"/>
      <c r="D309" s="298"/>
      <c r="E309" s="445"/>
      <c r="F309" s="446">
        <f>F106</f>
        <v>0</v>
      </c>
    </row>
    <row r="310" spans="1:6" ht="12.75">
      <c r="A310" s="315" t="s">
        <v>563</v>
      </c>
      <c r="B310" s="307" t="s">
        <v>564</v>
      </c>
      <c r="C310" s="297"/>
      <c r="D310" s="298"/>
      <c r="E310" s="445"/>
      <c r="F310" s="446">
        <f>F118</f>
        <v>0</v>
      </c>
    </row>
    <row r="311" spans="1:6" ht="12.75">
      <c r="A311" s="315" t="s">
        <v>651</v>
      </c>
      <c r="B311" s="307" t="s">
        <v>652</v>
      </c>
      <c r="C311" s="297"/>
      <c r="D311" s="298"/>
      <c r="E311" s="445"/>
      <c r="F311" s="446">
        <f>F125</f>
        <v>0</v>
      </c>
    </row>
    <row r="312" spans="1:6" ht="12.75">
      <c r="A312" s="315" t="s">
        <v>571</v>
      </c>
      <c r="B312" s="307" t="s">
        <v>572</v>
      </c>
      <c r="C312" s="297"/>
      <c r="D312" s="298"/>
      <c r="E312" s="445"/>
      <c r="F312" s="446">
        <f>F218</f>
        <v>0</v>
      </c>
    </row>
    <row r="313" spans="1:6" ht="12.75">
      <c r="A313" s="315" t="s">
        <v>585</v>
      </c>
      <c r="B313" s="307" t="s">
        <v>586</v>
      </c>
      <c r="C313" s="297"/>
      <c r="D313" s="298"/>
      <c r="E313" s="445"/>
      <c r="F313" s="446">
        <f>F248</f>
        <v>0</v>
      </c>
    </row>
    <row r="314" spans="1:6" ht="12.75">
      <c r="A314" s="315" t="s">
        <v>717</v>
      </c>
      <c r="B314" s="307" t="s">
        <v>718</v>
      </c>
      <c r="C314" s="297"/>
      <c r="D314" s="298"/>
      <c r="E314" s="445"/>
      <c r="F314" s="446">
        <f>F285</f>
        <v>0</v>
      </c>
    </row>
    <row r="315" spans="1:6" ht="13.5" thickBot="1">
      <c r="A315" s="313" t="s">
        <v>743</v>
      </c>
      <c r="B315" s="316" t="s">
        <v>744</v>
      </c>
      <c r="C315" s="293"/>
      <c r="D315" s="294"/>
      <c r="E315" s="443"/>
      <c r="F315" s="447">
        <f>F300</f>
        <v>0</v>
      </c>
    </row>
    <row r="316" spans="1:6" ht="14.25" thickBot="1" thickTop="1">
      <c r="A316" s="285" t="s">
        <v>544</v>
      </c>
      <c r="B316" s="286"/>
      <c r="C316" s="519" t="s">
        <v>594</v>
      </c>
      <c r="D316" s="519"/>
      <c r="E316" s="520">
        <f>SUM(F307:F315)</f>
        <v>0</v>
      </c>
      <c r="F316" s="521"/>
    </row>
    <row r="317" spans="1:6" ht="13.5" thickTop="1">
      <c r="A317" s="299"/>
      <c r="B317" s="300"/>
      <c r="C317" s="522"/>
      <c r="D317" s="522"/>
      <c r="E317" s="527"/>
      <c r="F317" s="528"/>
    </row>
    <row r="318" spans="1:6" ht="12.75">
      <c r="A318" s="289"/>
      <c r="B318" s="289"/>
      <c r="C318" s="508"/>
      <c r="D318" s="508"/>
      <c r="E318" s="525"/>
      <c r="F318" s="525"/>
    </row>
    <row r="319" spans="1:6" ht="12.75">
      <c r="A319" s="526"/>
      <c r="B319" s="526"/>
      <c r="C319" s="526"/>
      <c r="D319" s="526"/>
      <c r="E319" s="526"/>
      <c r="F319" s="526"/>
    </row>
    <row r="320" spans="1:6" ht="12.75">
      <c r="A320" s="281"/>
      <c r="B320" s="281"/>
      <c r="C320" s="281"/>
      <c r="D320" s="281"/>
      <c r="E320" s="281"/>
      <c r="F320" s="281"/>
    </row>
    <row r="321" spans="1:6" ht="12.75">
      <c r="A321" s="301"/>
      <c r="B321" s="302"/>
      <c r="C321" s="270"/>
      <c r="D321" s="303"/>
      <c r="E321" s="304"/>
      <c r="F321" s="305"/>
    </row>
    <row r="322" spans="1:6" ht="13.5" thickBot="1">
      <c r="A322" s="275"/>
      <c r="B322" s="269"/>
      <c r="C322" s="306"/>
      <c r="D322" s="513"/>
      <c r="E322" s="513"/>
      <c r="F322" s="514"/>
    </row>
  </sheetData>
  <sheetProtection password="D2CC" sheet="1" objects="1" scenarios="1" selectLockedCells="1"/>
  <mergeCells count="11">
    <mergeCell ref="E317:F317"/>
    <mergeCell ref="C318:D318"/>
    <mergeCell ref="E318:F318"/>
    <mergeCell ref="A319:F319"/>
    <mergeCell ref="D322:F322"/>
    <mergeCell ref="B1:C2"/>
    <mergeCell ref="E1:F1"/>
    <mergeCell ref="E2:F2"/>
    <mergeCell ref="C316:D316"/>
    <mergeCell ref="E316:F316"/>
    <mergeCell ref="C317:D317"/>
  </mergeCells>
  <printOptions/>
  <pageMargins left="0.7" right="0.7" top="0.75" bottom="0.75" header="0.3" footer="0.3"/>
  <pageSetup horizontalDpi="600" verticalDpi="600" orientation="portrait" paperSize="9" scale="80" r:id="rId1"/>
  <rowBreaks count="9" manualBreakCount="9">
    <brk id="28" max="255" man="1"/>
    <brk id="107" max="255" man="1"/>
    <brk id="126" max="255" man="1"/>
    <brk id="159" max="255" man="1"/>
    <brk id="199" max="255" man="1"/>
    <brk id="219" max="255" man="1"/>
    <brk id="249" max="255" man="1"/>
    <brk id="286" max="255" man="1"/>
    <brk id="302" max="255" man="1"/>
  </rowBreaks>
</worksheet>
</file>

<file path=xl/worksheets/sheet23.xml><?xml version="1.0" encoding="utf-8"?>
<worksheet xmlns="http://schemas.openxmlformats.org/spreadsheetml/2006/main" xmlns:r="http://schemas.openxmlformats.org/officeDocument/2006/relationships">
  <dimension ref="A1:F52"/>
  <sheetViews>
    <sheetView zoomScaleSheetLayoutView="100" zoomScalePageLayoutView="0" workbookViewId="0" topLeftCell="A1">
      <selection activeCell="E24" sqref="E24"/>
    </sheetView>
  </sheetViews>
  <sheetFormatPr defaultColWidth="9.140625" defaultRowHeight="12.75"/>
  <cols>
    <col min="1" max="1" width="5.140625" style="0" customWidth="1"/>
    <col min="2" max="2" width="47.421875" style="0" customWidth="1"/>
    <col min="3" max="3" width="8.28125" style="0" customWidth="1"/>
    <col min="4" max="4" width="8.140625" style="0" customWidth="1"/>
    <col min="5" max="5" width="13.00390625" style="0" customWidth="1"/>
    <col min="6" max="6" width="10.28125" style="0" customWidth="1"/>
  </cols>
  <sheetData>
    <row r="1" spans="1:6" s="17" customFormat="1" ht="18.75" thickBot="1">
      <c r="A1" s="48" t="s">
        <v>105</v>
      </c>
      <c r="B1" s="530" t="s">
        <v>115</v>
      </c>
      <c r="C1" s="531"/>
      <c r="D1" s="531"/>
      <c r="E1" s="532"/>
      <c r="F1" s="49"/>
    </row>
    <row r="2" spans="1:6" ht="12.75">
      <c r="A2" s="50"/>
      <c r="B2" s="51"/>
      <c r="C2" s="7"/>
      <c r="D2" s="7"/>
      <c r="E2" s="7"/>
      <c r="F2" s="17"/>
    </row>
    <row r="3" spans="1:6" ht="12.75" customHeight="1" thickBot="1">
      <c r="A3" s="50"/>
      <c r="B3" s="51"/>
      <c r="C3" s="7"/>
      <c r="D3" s="7"/>
      <c r="E3" s="7"/>
      <c r="F3" s="7"/>
    </row>
    <row r="4" spans="1:5" s="17" customFormat="1" ht="13.5" thickBot="1">
      <c r="A4" s="45"/>
      <c r="B4" s="12" t="s">
        <v>132</v>
      </c>
      <c r="C4" s="16"/>
      <c r="D4" s="16"/>
      <c r="E4" s="448">
        <f>+'RUŠENJA I DEMONTAŽE'!G40</f>
        <v>0</v>
      </c>
    </row>
    <row r="5" spans="1:5" s="17" customFormat="1" ht="13.5" thickBot="1">
      <c r="A5" s="45"/>
      <c r="B5" s="12" t="s">
        <v>344</v>
      </c>
      <c r="C5" s="16"/>
      <c r="D5" s="16"/>
      <c r="E5" s="448">
        <f>+SANACIJA!D68+'SANACIJA (2)'!E59+'SANACIJA (3)'!E36</f>
        <v>0</v>
      </c>
    </row>
    <row r="6" spans="1:5" s="17" customFormat="1" ht="13.5" thickBot="1">
      <c r="A6" s="45"/>
      <c r="B6" s="12" t="s">
        <v>1</v>
      </c>
      <c r="C6" s="16"/>
      <c r="D6" s="16"/>
      <c r="E6" s="448">
        <f>+'ZEMLJANI RADOVI'!F40</f>
        <v>0</v>
      </c>
    </row>
    <row r="7" spans="1:5" s="17" customFormat="1" ht="13.5" thickBot="1">
      <c r="A7" s="45"/>
      <c r="B7" s="12" t="s">
        <v>18</v>
      </c>
      <c r="C7" s="16"/>
      <c r="D7" s="16"/>
      <c r="E7" s="448">
        <f>+'BETONSKI RADOVI'!F52</f>
        <v>0</v>
      </c>
    </row>
    <row r="8" spans="1:5" s="17" customFormat="1" ht="13.5" thickBot="1">
      <c r="A8" s="45"/>
      <c r="B8" s="12" t="s">
        <v>0</v>
      </c>
      <c r="C8" s="16"/>
      <c r="D8" s="16"/>
      <c r="E8" s="448">
        <f>+'TESARSKI RADOVI'!F12</f>
        <v>0</v>
      </c>
    </row>
    <row r="9" spans="1:5" s="17" customFormat="1" ht="13.5" thickBot="1">
      <c r="A9" s="45"/>
      <c r="B9" s="12" t="s">
        <v>121</v>
      </c>
      <c r="C9" s="16"/>
      <c r="D9" s="16"/>
      <c r="E9" s="448">
        <f>+'ZIDARSKI I ZAVRŠNI ZID.'!F29</f>
        <v>0</v>
      </c>
    </row>
    <row r="10" spans="1:5" s="17" customFormat="1" ht="13.5" thickBot="1">
      <c r="A10" s="45"/>
      <c r="B10" s="12" t="s">
        <v>15</v>
      </c>
      <c r="C10" s="16"/>
      <c r="D10" s="16"/>
      <c r="E10" s="448">
        <f>+'IZOLATERSKI RADOVI'!F44</f>
        <v>0</v>
      </c>
    </row>
    <row r="11" spans="1:5" s="17" customFormat="1" ht="13.5" thickBot="1">
      <c r="A11" s="45"/>
      <c r="B11" s="12" t="s">
        <v>116</v>
      </c>
      <c r="C11" s="16"/>
      <c r="D11" s="16"/>
      <c r="E11" s="448">
        <f>+'GIPSARSKI RADOVI'!F47</f>
        <v>0</v>
      </c>
    </row>
    <row r="12" spans="1:5" s="17" customFormat="1" ht="13.5" thickBot="1">
      <c r="A12" s="45"/>
      <c r="B12" s="12" t="s">
        <v>255</v>
      </c>
      <c r="C12" s="16"/>
      <c r="D12" s="16"/>
      <c r="E12" s="448">
        <f>+'BRAVARSKI RADOVI'!F20</f>
        <v>0</v>
      </c>
    </row>
    <row r="13" spans="1:5" s="17" customFormat="1" ht="13.5" thickBot="1">
      <c r="A13" s="45"/>
      <c r="B13" s="12" t="s">
        <v>118</v>
      </c>
      <c r="C13" s="16"/>
      <c r="D13" s="16"/>
      <c r="E13" s="448">
        <f>+'STOLARSKI RADOVI'!F77</f>
        <v>0</v>
      </c>
    </row>
    <row r="14" spans="1:5" s="17" customFormat="1" ht="13.5" thickBot="1">
      <c r="A14" s="45"/>
      <c r="B14" s="12" t="s">
        <v>122</v>
      </c>
      <c r="C14" s="16"/>
      <c r="D14" s="16"/>
      <c r="E14" s="448">
        <f>+'KAMENARSKI RADOVI'!F65</f>
        <v>0</v>
      </c>
    </row>
    <row r="15" spans="1:5" s="17" customFormat="1" ht="13.5" thickBot="1">
      <c r="A15" s="45"/>
      <c r="B15" s="12" t="s">
        <v>117</v>
      </c>
      <c r="C15" s="16"/>
      <c r="D15" s="16"/>
      <c r="E15" s="448">
        <f>+'KERAMIČARSKI RADOVI'!F39</f>
        <v>0</v>
      </c>
    </row>
    <row r="16" spans="1:5" s="17" customFormat="1" ht="13.5" thickBot="1">
      <c r="A16" s="45"/>
      <c r="B16" s="12" t="s">
        <v>123</v>
      </c>
      <c r="C16" s="16"/>
      <c r="D16" s="16"/>
      <c r="E16" s="448">
        <f>+'STAKLARSKI RADOVI'!F23</f>
        <v>0</v>
      </c>
    </row>
    <row r="17" spans="1:5" s="17" customFormat="1" ht="13.5" thickBot="1">
      <c r="A17" s="45"/>
      <c r="B17" s="12" t="s">
        <v>119</v>
      </c>
      <c r="C17" s="16"/>
      <c r="D17" s="16"/>
      <c r="E17" s="448">
        <f>+'LIČILAČKI RADOVI'!F31</f>
        <v>0</v>
      </c>
    </row>
    <row r="18" spans="1:6" ht="12.75">
      <c r="A18" s="50"/>
      <c r="B18" s="27"/>
      <c r="C18" s="27"/>
      <c r="D18" s="27"/>
      <c r="E18" s="449"/>
      <c r="F18" s="7"/>
    </row>
    <row r="19" spans="1:6" ht="13.5" thickBot="1">
      <c r="A19" s="50"/>
      <c r="B19" s="27"/>
      <c r="C19" s="27"/>
      <c r="D19" s="27"/>
      <c r="E19" s="449"/>
      <c r="F19" s="7"/>
    </row>
    <row r="20" spans="1:5" s="17" customFormat="1" ht="13.5" thickBot="1">
      <c r="A20" s="45"/>
      <c r="B20" s="12" t="s">
        <v>357</v>
      </c>
      <c r="C20" s="16"/>
      <c r="D20" s="16"/>
      <c r="E20" s="448">
        <f>+'VODOVOD I KANALIZACIJA'!F150</f>
        <v>0</v>
      </c>
    </row>
    <row r="21" spans="1:6" ht="13.5" thickBot="1">
      <c r="A21" s="50"/>
      <c r="B21" s="27"/>
      <c r="C21" s="27"/>
      <c r="D21" s="27"/>
      <c r="E21" s="449"/>
      <c r="F21" s="7"/>
    </row>
    <row r="22" spans="1:5" s="17" customFormat="1" ht="13.5" thickBot="1">
      <c r="A22" s="45"/>
      <c r="B22" s="12" t="s">
        <v>359</v>
      </c>
      <c r="C22" s="16"/>
      <c r="D22" s="16"/>
      <c r="E22" s="448">
        <f>+'INSTAL. GRIJANJA I HLAĐENJA'!F105</f>
        <v>0</v>
      </c>
    </row>
    <row r="23" spans="1:6" ht="13.5" thickBot="1">
      <c r="A23" s="50"/>
      <c r="B23" s="27"/>
      <c r="C23" s="27"/>
      <c r="D23" s="27"/>
      <c r="E23" s="449"/>
      <c r="F23" s="7"/>
    </row>
    <row r="24" spans="1:5" s="17" customFormat="1" ht="13.5" thickBot="1">
      <c r="A24" s="45"/>
      <c r="B24" s="12" t="s">
        <v>358</v>
      </c>
      <c r="C24" s="16"/>
      <c r="D24" s="16"/>
      <c r="E24" s="448">
        <f>+'ELEKTRO INSTAL.'!E89:F89+'ELEKTRO INSTAL. (2)'!E316:F316</f>
        <v>0</v>
      </c>
    </row>
    <row r="25" spans="1:6" ht="12.75">
      <c r="A25" s="50"/>
      <c r="B25" s="27"/>
      <c r="C25" s="27"/>
      <c r="D25" s="27"/>
      <c r="E25" s="449"/>
      <c r="F25" s="7"/>
    </row>
    <row r="26" spans="1:6" ht="13.5" thickBot="1">
      <c r="A26" s="50"/>
      <c r="B26" s="51"/>
      <c r="C26" s="7"/>
      <c r="D26" s="7"/>
      <c r="E26" s="450"/>
      <c r="F26" s="7"/>
    </row>
    <row r="27" spans="1:5" s="17" customFormat="1" ht="13.5" thickBot="1">
      <c r="A27" s="45"/>
      <c r="B27" s="12" t="s">
        <v>120</v>
      </c>
      <c r="C27" s="16"/>
      <c r="D27" s="16"/>
      <c r="E27" s="448">
        <f>SUM(E4:E26)</f>
        <v>0</v>
      </c>
    </row>
    <row r="28" spans="1:6" ht="13.5" thickBot="1">
      <c r="A28" s="50"/>
      <c r="B28" s="51"/>
      <c r="C28" s="7"/>
      <c r="D28" s="7"/>
      <c r="E28" s="450"/>
      <c r="F28" s="7"/>
    </row>
    <row r="29" spans="1:5" s="17" customFormat="1" ht="13.5" thickBot="1">
      <c r="A29" s="45"/>
      <c r="B29" s="12" t="s">
        <v>360</v>
      </c>
      <c r="C29" s="16"/>
      <c r="D29" s="16"/>
      <c r="E29" s="448">
        <f>+E27*0.25</f>
        <v>0</v>
      </c>
    </row>
    <row r="30" ht="13.5" thickBot="1">
      <c r="E30" s="402"/>
    </row>
    <row r="31" spans="1:5" s="17" customFormat="1" ht="13.5" thickBot="1">
      <c r="A31" s="45"/>
      <c r="B31" s="12" t="s">
        <v>758</v>
      </c>
      <c r="C31" s="16"/>
      <c r="D31" s="16"/>
      <c r="E31" s="448">
        <f>+E27+E29</f>
        <v>0</v>
      </c>
    </row>
    <row r="32" ht="12.75">
      <c r="E32" s="402"/>
    </row>
    <row r="34" spans="1:5" ht="29.25" customHeight="1">
      <c r="A34" s="15"/>
      <c r="B34" s="494" t="s">
        <v>361</v>
      </c>
      <c r="C34" s="494"/>
      <c r="D34" s="494"/>
      <c r="E34" s="494"/>
    </row>
    <row r="36" spans="2:5" ht="12.75">
      <c r="B36" s="529" t="s">
        <v>362</v>
      </c>
      <c r="C36" s="529"/>
      <c r="D36" s="529"/>
      <c r="E36" s="529"/>
    </row>
    <row r="37" spans="2:5" ht="12.75">
      <c r="B37" s="529" t="s">
        <v>363</v>
      </c>
      <c r="C37" s="529"/>
      <c r="D37" s="529"/>
      <c r="E37" s="529"/>
    </row>
    <row r="38" spans="2:5" ht="12.75">
      <c r="B38" s="529" t="s">
        <v>364</v>
      </c>
      <c r="C38" s="529"/>
      <c r="D38" s="529"/>
      <c r="E38" s="529"/>
    </row>
    <row r="39" spans="2:5" ht="12.75">
      <c r="B39" s="529" t="s">
        <v>365</v>
      </c>
      <c r="C39" s="529"/>
      <c r="D39" s="529"/>
      <c r="E39" s="529"/>
    </row>
    <row r="42" spans="2:5" ht="12.75">
      <c r="B42" s="529" t="s">
        <v>367</v>
      </c>
      <c r="C42" s="529"/>
      <c r="D42" s="529"/>
      <c r="E42" s="529"/>
    </row>
    <row r="43" spans="2:5" ht="12.75">
      <c r="B43" s="529" t="s">
        <v>366</v>
      </c>
      <c r="C43" s="529"/>
      <c r="D43" s="529"/>
      <c r="E43" s="529"/>
    </row>
    <row r="45" spans="2:5" ht="33.75" customHeight="1">
      <c r="B45" s="128" t="s">
        <v>385</v>
      </c>
      <c r="C45" s="127"/>
      <c r="D45" s="127"/>
      <c r="E45" s="451">
        <f>+E27*70/100</f>
        <v>0</v>
      </c>
    </row>
    <row r="46" ht="12.75">
      <c r="E46" s="402"/>
    </row>
    <row r="47" spans="2:5" ht="33.75" customHeight="1">
      <c r="B47" s="128" t="s">
        <v>386</v>
      </c>
      <c r="C47" s="127"/>
      <c r="D47" s="127"/>
      <c r="E47" s="451">
        <f>+E27*0.3</f>
        <v>0</v>
      </c>
    </row>
    <row r="48" ht="12.75">
      <c r="E48" s="402"/>
    </row>
    <row r="49" ht="12.75">
      <c r="E49" s="402"/>
    </row>
    <row r="50" spans="2:5" ht="33.75" customHeight="1">
      <c r="B50" s="128" t="s">
        <v>759</v>
      </c>
      <c r="C50" s="127"/>
      <c r="D50" s="127"/>
      <c r="E50" s="451">
        <f>+E45*1.25</f>
        <v>0</v>
      </c>
    </row>
    <row r="51" ht="12.75">
      <c r="E51" s="452"/>
    </row>
    <row r="52" spans="2:5" ht="33.75" customHeight="1">
      <c r="B52" s="128" t="s">
        <v>760</v>
      </c>
      <c r="C52" s="127"/>
      <c r="D52" s="127"/>
      <c r="E52" s="451">
        <f>+E47*1.25</f>
        <v>0</v>
      </c>
    </row>
  </sheetData>
  <sheetProtection password="D2CC" sheet="1" objects="1" scenarios="1" selectLockedCells="1"/>
  <mergeCells count="8">
    <mergeCell ref="B42:E42"/>
    <mergeCell ref="B43:E43"/>
    <mergeCell ref="B1:E1"/>
    <mergeCell ref="B34:E34"/>
    <mergeCell ref="B36:E36"/>
    <mergeCell ref="B37:E37"/>
    <mergeCell ref="B38:E38"/>
    <mergeCell ref="B39:E39"/>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1" manualBreakCount="1">
    <brk id="32" max="4" man="1"/>
  </rowBreaks>
</worksheet>
</file>

<file path=xl/worksheets/sheet3.xml><?xml version="1.0" encoding="utf-8"?>
<worksheet xmlns="http://schemas.openxmlformats.org/spreadsheetml/2006/main" xmlns:r="http://schemas.openxmlformats.org/officeDocument/2006/relationships">
  <dimension ref="A1:G42"/>
  <sheetViews>
    <sheetView zoomScaleSheetLayoutView="100" workbookViewId="0" topLeftCell="A1">
      <selection activeCell="F19" sqref="F19:F20"/>
    </sheetView>
  </sheetViews>
  <sheetFormatPr defaultColWidth="9.140625" defaultRowHeight="12.75"/>
  <cols>
    <col min="1" max="1" width="4.421875" style="1" customWidth="1"/>
    <col min="2" max="2" width="5.140625" style="10" customWidth="1"/>
    <col min="3" max="3" width="47.421875" style="2" customWidth="1"/>
    <col min="4" max="4" width="6.421875" style="11" customWidth="1"/>
    <col min="5" max="5" width="5.28125" style="9" customWidth="1"/>
    <col min="6" max="6" width="10.00390625" style="9" customWidth="1"/>
    <col min="7" max="7" width="12.28125" style="111" customWidth="1"/>
  </cols>
  <sheetData>
    <row r="1" spans="1:7" ht="18">
      <c r="A1" s="331"/>
      <c r="B1" s="332"/>
      <c r="C1" s="333" t="s">
        <v>131</v>
      </c>
      <c r="D1" s="334"/>
      <c r="E1" s="334"/>
      <c r="F1" s="334"/>
      <c r="G1" s="335"/>
    </row>
    <row r="2" spans="1:7" ht="12.75" customHeight="1">
      <c r="A2" s="331"/>
      <c r="B2" s="332"/>
      <c r="C2" s="336"/>
      <c r="D2" s="334"/>
      <c r="E2" s="334"/>
      <c r="F2" s="334"/>
      <c r="G2" s="335"/>
    </row>
    <row r="3" spans="1:7" ht="118.5" customHeight="1">
      <c r="A3" s="331"/>
      <c r="B3" s="489" t="s">
        <v>146</v>
      </c>
      <c r="C3" s="490"/>
      <c r="D3" s="490"/>
      <c r="E3" s="490"/>
      <c r="F3" s="490"/>
      <c r="G3" s="339"/>
    </row>
    <row r="4" spans="1:7" ht="15" customHeight="1">
      <c r="A4" s="331"/>
      <c r="B4" s="337"/>
      <c r="C4" s="338"/>
      <c r="D4" s="338"/>
      <c r="E4" s="338"/>
      <c r="F4" s="338"/>
      <c r="G4" s="339"/>
    </row>
    <row r="5" spans="1:7" ht="27" customHeight="1">
      <c r="A5" s="331"/>
      <c r="B5" s="332"/>
      <c r="C5" s="336"/>
      <c r="D5" s="65" t="s">
        <v>542</v>
      </c>
      <c r="E5" s="65" t="s">
        <v>469</v>
      </c>
      <c r="F5" s="65" t="s">
        <v>762</v>
      </c>
      <c r="G5" s="65" t="s">
        <v>543</v>
      </c>
    </row>
    <row r="6" spans="1:7" ht="21.75" customHeight="1">
      <c r="A6" s="331"/>
      <c r="B6" s="340" t="s">
        <v>20</v>
      </c>
      <c r="C6" s="337" t="s">
        <v>9</v>
      </c>
      <c r="G6" s="119"/>
    </row>
    <row r="7" spans="1:7" s="17" customFormat="1" ht="26.25" customHeight="1">
      <c r="A7" s="340"/>
      <c r="B7" s="340"/>
      <c r="C7" s="337" t="s">
        <v>133</v>
      </c>
      <c r="D7" s="337"/>
      <c r="E7" s="337"/>
      <c r="F7" s="119"/>
      <c r="G7" s="119"/>
    </row>
    <row r="8" spans="1:7" s="17" customFormat="1" ht="12.75" customHeight="1">
      <c r="A8" s="340"/>
      <c r="B8" s="340"/>
      <c r="C8" s="338"/>
      <c r="D8" s="337" t="s">
        <v>5</v>
      </c>
      <c r="E8" s="337">
        <v>19</v>
      </c>
      <c r="F8" s="115"/>
      <c r="G8" s="115">
        <f>+E8*F8</f>
        <v>0</v>
      </c>
    </row>
    <row r="9" spans="1:7" ht="12.75" customHeight="1">
      <c r="A9" s="331"/>
      <c r="B9" s="332"/>
      <c r="C9" s="336"/>
      <c r="D9" s="334"/>
      <c r="E9" s="334"/>
      <c r="F9" s="113"/>
      <c r="G9" s="113"/>
    </row>
    <row r="10" spans="1:7" s="19" customFormat="1" ht="12.75" customHeight="1">
      <c r="A10" s="331"/>
      <c r="B10" s="340" t="s">
        <v>21</v>
      </c>
      <c r="C10" s="337" t="s">
        <v>2</v>
      </c>
      <c r="D10" s="341"/>
      <c r="E10" s="341"/>
      <c r="F10" s="116"/>
      <c r="G10" s="116"/>
    </row>
    <row r="11" spans="1:7" s="19" customFormat="1" ht="53.25" customHeight="1">
      <c r="A11" s="331"/>
      <c r="B11" s="331"/>
      <c r="C11" s="337" t="s">
        <v>142</v>
      </c>
      <c r="D11" s="341"/>
      <c r="E11" s="341"/>
      <c r="F11" s="116"/>
      <c r="G11" s="116"/>
    </row>
    <row r="12" spans="1:7" s="17" customFormat="1" ht="12.75" customHeight="1">
      <c r="A12" s="340"/>
      <c r="B12" s="340"/>
      <c r="C12" s="338"/>
      <c r="D12" s="337" t="s">
        <v>5</v>
      </c>
      <c r="E12" s="337">
        <v>81</v>
      </c>
      <c r="F12" s="115"/>
      <c r="G12" s="115">
        <f>+E12*F12</f>
        <v>0</v>
      </c>
    </row>
    <row r="13" spans="1:7" s="19" customFormat="1" ht="12.75" customHeight="1">
      <c r="A13" s="331"/>
      <c r="B13" s="331"/>
      <c r="C13" s="342"/>
      <c r="D13" s="343"/>
      <c r="E13" s="343"/>
      <c r="F13" s="117"/>
      <c r="G13" s="117"/>
    </row>
    <row r="14" spans="1:7" ht="12.75" customHeight="1">
      <c r="A14" s="331"/>
      <c r="B14" s="332"/>
      <c r="C14" s="336"/>
      <c r="D14" s="334"/>
      <c r="E14" s="334"/>
      <c r="F14" s="113"/>
      <c r="G14" s="113"/>
    </row>
    <row r="15" spans="1:7" ht="12.75" customHeight="1">
      <c r="A15" s="331"/>
      <c r="B15" s="340" t="s">
        <v>22</v>
      </c>
      <c r="C15" s="337" t="s">
        <v>3</v>
      </c>
      <c r="D15" s="341"/>
      <c r="E15" s="334"/>
      <c r="F15" s="113"/>
      <c r="G15" s="113"/>
    </row>
    <row r="16" spans="1:7" ht="79.5" customHeight="1">
      <c r="A16" s="331"/>
      <c r="B16" s="331"/>
      <c r="C16" s="337" t="s">
        <v>152</v>
      </c>
      <c r="D16" s="341"/>
      <c r="E16" s="334"/>
      <c r="F16" s="113"/>
      <c r="G16" s="113"/>
    </row>
    <row r="17" spans="1:7" s="17" customFormat="1" ht="12.75" customHeight="1">
      <c r="A17" s="340"/>
      <c r="B17" s="340"/>
      <c r="C17" s="338"/>
      <c r="D17" s="337" t="s">
        <v>10</v>
      </c>
      <c r="E17" s="337">
        <v>6</v>
      </c>
      <c r="F17" s="115"/>
      <c r="G17" s="115">
        <f>+E17*F17</f>
        <v>0</v>
      </c>
    </row>
    <row r="18" spans="1:7" ht="12.75" customHeight="1">
      <c r="A18" s="331"/>
      <c r="B18" s="331"/>
      <c r="C18" s="342"/>
      <c r="D18" s="337"/>
      <c r="E18" s="334"/>
      <c r="F18" s="113"/>
      <c r="G18" s="113"/>
    </row>
    <row r="19" spans="1:7" ht="12.75" customHeight="1">
      <c r="A19" s="331"/>
      <c r="B19" s="331"/>
      <c r="C19" s="342"/>
      <c r="D19" s="337"/>
      <c r="E19" s="334"/>
      <c r="F19" s="113"/>
      <c r="G19" s="113"/>
    </row>
    <row r="20" spans="1:7" ht="12.75" customHeight="1">
      <c r="A20" s="331"/>
      <c r="B20" s="340" t="s">
        <v>23</v>
      </c>
      <c r="C20" s="337" t="s">
        <v>4</v>
      </c>
      <c r="D20" s="341"/>
      <c r="E20" s="334"/>
      <c r="F20" s="113"/>
      <c r="G20" s="113"/>
    </row>
    <row r="21" spans="1:7" ht="130.5" customHeight="1">
      <c r="A21" s="331"/>
      <c r="B21" s="331"/>
      <c r="C21" s="337" t="s">
        <v>143</v>
      </c>
      <c r="D21" s="341"/>
      <c r="E21" s="334"/>
      <c r="F21" s="113"/>
      <c r="G21" s="113"/>
    </row>
    <row r="22" spans="1:7" s="17" customFormat="1" ht="12.75" customHeight="1">
      <c r="A22" s="340"/>
      <c r="B22" s="340"/>
      <c r="C22" s="338"/>
      <c r="D22" s="337" t="s">
        <v>10</v>
      </c>
      <c r="E22" s="337">
        <v>3</v>
      </c>
      <c r="F22" s="115"/>
      <c r="G22" s="115">
        <f>+E22*F22</f>
        <v>0</v>
      </c>
    </row>
    <row r="23" spans="1:7" ht="12.75" customHeight="1">
      <c r="A23" s="331"/>
      <c r="B23" s="331"/>
      <c r="C23" s="342"/>
      <c r="D23" s="337"/>
      <c r="E23" s="334"/>
      <c r="F23" s="113"/>
      <c r="G23" s="113"/>
    </row>
    <row r="24" spans="1:7" ht="12.75" customHeight="1">
      <c r="A24" s="331"/>
      <c r="B24" s="331"/>
      <c r="C24" s="342"/>
      <c r="D24" s="337"/>
      <c r="E24" s="334"/>
      <c r="F24" s="113"/>
      <c r="G24" s="113"/>
    </row>
    <row r="25" spans="1:7" ht="12.75" customHeight="1">
      <c r="A25" s="331"/>
      <c r="B25" s="340" t="s">
        <v>24</v>
      </c>
      <c r="C25" s="337" t="s">
        <v>6</v>
      </c>
      <c r="D25" s="341"/>
      <c r="E25" s="334"/>
      <c r="F25" s="113"/>
      <c r="G25" s="113"/>
    </row>
    <row r="26" spans="1:7" ht="40.5" customHeight="1">
      <c r="A26" s="331"/>
      <c r="B26" s="331"/>
      <c r="C26" s="337" t="s">
        <v>140</v>
      </c>
      <c r="D26" s="341"/>
      <c r="E26" s="334"/>
      <c r="F26" s="113"/>
      <c r="G26" s="113"/>
    </row>
    <row r="27" spans="1:7" s="17" customFormat="1" ht="12.75" customHeight="1">
      <c r="A27" s="340"/>
      <c r="B27" s="340"/>
      <c r="C27" s="337" t="s">
        <v>135</v>
      </c>
      <c r="D27" s="337" t="s">
        <v>32</v>
      </c>
      <c r="E27" s="337">
        <v>1</v>
      </c>
      <c r="F27" s="115"/>
      <c r="G27" s="115">
        <f aca="true" t="shared" si="0" ref="G27:G32">+E27*F27</f>
        <v>0</v>
      </c>
    </row>
    <row r="28" spans="1:7" s="17" customFormat="1" ht="12.75" customHeight="1">
      <c r="A28" s="340"/>
      <c r="B28" s="340"/>
      <c r="C28" s="337" t="s">
        <v>136</v>
      </c>
      <c r="D28" s="337" t="s">
        <v>32</v>
      </c>
      <c r="E28" s="337">
        <v>1</v>
      </c>
      <c r="F28" s="115"/>
      <c r="G28" s="115">
        <f t="shared" si="0"/>
        <v>0</v>
      </c>
    </row>
    <row r="29" spans="1:7" s="17" customFormat="1" ht="12.75" customHeight="1">
      <c r="A29" s="340"/>
      <c r="B29" s="340"/>
      <c r="C29" s="337" t="s">
        <v>137</v>
      </c>
      <c r="D29" s="337" t="s">
        <v>32</v>
      </c>
      <c r="E29" s="337">
        <v>1</v>
      </c>
      <c r="F29" s="115"/>
      <c r="G29" s="115">
        <f t="shared" si="0"/>
        <v>0</v>
      </c>
    </row>
    <row r="30" spans="1:7" s="17" customFormat="1" ht="12.75" customHeight="1">
      <c r="A30" s="340"/>
      <c r="B30" s="340"/>
      <c r="C30" s="337" t="s">
        <v>138</v>
      </c>
      <c r="D30" s="337" t="s">
        <v>32</v>
      </c>
      <c r="E30" s="337">
        <v>1</v>
      </c>
      <c r="F30" s="115"/>
      <c r="G30" s="115">
        <f t="shared" si="0"/>
        <v>0</v>
      </c>
    </row>
    <row r="31" spans="1:7" s="17" customFormat="1" ht="12.75" customHeight="1">
      <c r="A31" s="340"/>
      <c r="B31" s="340"/>
      <c r="C31" s="337" t="s">
        <v>139</v>
      </c>
      <c r="D31" s="337" t="s">
        <v>32</v>
      </c>
      <c r="E31" s="337">
        <v>1</v>
      </c>
      <c r="F31" s="115"/>
      <c r="G31" s="115">
        <f t="shared" si="0"/>
        <v>0</v>
      </c>
    </row>
    <row r="32" spans="1:7" s="17" customFormat="1" ht="12.75" customHeight="1">
      <c r="A32" s="340"/>
      <c r="B32" s="340"/>
      <c r="C32" s="337" t="s">
        <v>141</v>
      </c>
      <c r="D32" s="337" t="s">
        <v>32</v>
      </c>
      <c r="E32" s="337">
        <v>1</v>
      </c>
      <c r="F32" s="115"/>
      <c r="G32" s="115">
        <f t="shared" si="0"/>
        <v>0</v>
      </c>
    </row>
    <row r="33" spans="1:7" ht="12.75" customHeight="1">
      <c r="A33" s="331"/>
      <c r="B33" s="331"/>
      <c r="C33" s="342"/>
      <c r="D33" s="337"/>
      <c r="E33" s="334"/>
      <c r="F33" s="113"/>
      <c r="G33" s="113"/>
    </row>
    <row r="34" spans="1:7" ht="12.75" customHeight="1">
      <c r="A34" s="331"/>
      <c r="B34" s="331"/>
      <c r="C34" s="342"/>
      <c r="D34" s="337"/>
      <c r="E34" s="334"/>
      <c r="F34" s="113"/>
      <c r="G34" s="113"/>
    </row>
    <row r="35" spans="1:7" ht="12.75" customHeight="1">
      <c r="A35" s="331"/>
      <c r="B35" s="340" t="s">
        <v>25</v>
      </c>
      <c r="C35" s="337" t="s">
        <v>7</v>
      </c>
      <c r="D35" s="341"/>
      <c r="E35" s="334"/>
      <c r="F35" s="113"/>
      <c r="G35" s="113"/>
    </row>
    <row r="36" spans="1:7" ht="78.75" customHeight="1">
      <c r="A36" s="331"/>
      <c r="B36" s="331"/>
      <c r="C36" s="337" t="s">
        <v>144</v>
      </c>
      <c r="D36" s="341"/>
      <c r="E36" s="334"/>
      <c r="F36" s="113"/>
      <c r="G36" s="113"/>
    </row>
    <row r="37" spans="1:7" ht="12.75" customHeight="1">
      <c r="A37" s="331"/>
      <c r="B37" s="331"/>
      <c r="C37" s="342"/>
      <c r="D37" s="337" t="s">
        <v>134</v>
      </c>
      <c r="E37" s="334"/>
      <c r="F37" s="115"/>
      <c r="G37" s="115">
        <f>+F37</f>
        <v>0</v>
      </c>
    </row>
    <row r="38" spans="1:7" ht="12.75" customHeight="1">
      <c r="A38" s="331"/>
      <c r="B38" s="332"/>
      <c r="C38" s="336"/>
      <c r="D38" s="334"/>
      <c r="E38" s="334"/>
      <c r="F38" s="112"/>
      <c r="G38" s="113"/>
    </row>
    <row r="39" spans="1:7" ht="12.75" customHeight="1">
      <c r="A39" s="331"/>
      <c r="B39" s="332"/>
      <c r="C39" s="336"/>
      <c r="D39" s="334"/>
      <c r="E39" s="334"/>
      <c r="F39" s="112"/>
      <c r="G39" s="113"/>
    </row>
    <row r="40" spans="1:7" s="17" customFormat="1" ht="12.75" customHeight="1">
      <c r="A40" s="340"/>
      <c r="B40" s="340"/>
      <c r="C40" s="344" t="s">
        <v>370</v>
      </c>
      <c r="D40" s="345"/>
      <c r="E40" s="345"/>
      <c r="F40" s="405"/>
      <c r="G40" s="406">
        <f>SUM(G8:G39)</f>
        <v>0</v>
      </c>
    </row>
    <row r="41" spans="1:7" ht="12.75" customHeight="1">
      <c r="A41" s="331"/>
      <c r="B41" s="332"/>
      <c r="C41" s="346"/>
      <c r="D41" s="347"/>
      <c r="E41" s="347"/>
      <c r="F41" s="407"/>
      <c r="G41" s="118"/>
    </row>
    <row r="42" spans="1:7" ht="12.75" customHeight="1">
      <c r="A42" s="14"/>
      <c r="B42" s="20"/>
      <c r="C42" s="27"/>
      <c r="D42" s="28"/>
      <c r="E42" s="28"/>
      <c r="F42" s="28"/>
      <c r="G42" s="110"/>
    </row>
  </sheetData>
  <sheetProtection password="D2CC" sheet="1" objects="1" scenarios="1" selectLockedCells="1"/>
  <mergeCells count="1">
    <mergeCell ref="B3:F3"/>
  </mergeCells>
  <printOptions/>
  <pageMargins left="0.7480314960629921" right="0.5118110236220472" top="0.984251968503937" bottom="0.984251968503937" header="0.5118110236220472" footer="0.5118110236220472"/>
  <pageSetup horizontalDpi="300" verticalDpi="300" orientation="portrait" paperSize="9" r:id="rId1"/>
  <headerFooter alignWithMargins="0">
    <oddFooter>&amp;C&amp;P</oddFooter>
  </headerFooter>
  <rowBreaks count="1" manualBreakCount="1">
    <brk id="23" max="6" man="1"/>
  </rowBreaks>
</worksheet>
</file>

<file path=xl/worksheets/sheet4.xml><?xml version="1.0" encoding="utf-8"?>
<worksheet xmlns="http://schemas.openxmlformats.org/spreadsheetml/2006/main" xmlns:r="http://schemas.openxmlformats.org/officeDocument/2006/relationships">
  <dimension ref="A1:G68"/>
  <sheetViews>
    <sheetView zoomScaleSheetLayoutView="100" workbookViewId="0" topLeftCell="A1">
      <selection activeCell="F13" sqref="F13"/>
    </sheetView>
  </sheetViews>
  <sheetFormatPr defaultColWidth="9.140625" defaultRowHeight="12.75"/>
  <cols>
    <col min="1" max="1" width="5.140625" style="10" customWidth="1"/>
    <col min="2" max="2" width="47.421875" style="2" customWidth="1"/>
    <col min="3" max="3" width="6.7109375" style="11" customWidth="1"/>
    <col min="4" max="4" width="12.57421875" style="9" customWidth="1"/>
    <col min="5" max="5" width="8.7109375" style="0" customWidth="1"/>
    <col min="6" max="6" width="9.8515625" style="0" customWidth="1"/>
  </cols>
  <sheetData>
    <row r="1" spans="1:5" ht="18">
      <c r="A1" s="20"/>
      <c r="B1" s="3" t="s">
        <v>130</v>
      </c>
      <c r="C1" s="25"/>
      <c r="D1" s="25"/>
      <c r="E1" s="26"/>
    </row>
    <row r="2" spans="1:5" ht="13.5">
      <c r="A2" s="491" t="s">
        <v>332</v>
      </c>
      <c r="B2" s="492"/>
      <c r="C2" s="492"/>
      <c r="D2" s="492"/>
      <c r="E2" s="492"/>
    </row>
    <row r="3" spans="1:5" ht="67.5" customHeight="1">
      <c r="A3" s="487" t="s">
        <v>129</v>
      </c>
      <c r="B3" s="487"/>
      <c r="C3" s="487"/>
      <c r="D3" s="487"/>
      <c r="E3" s="487"/>
    </row>
    <row r="4" spans="1:5" ht="20.25" customHeight="1">
      <c r="A4" s="57"/>
      <c r="B4" s="58" t="s">
        <v>262</v>
      </c>
      <c r="C4" s="59"/>
      <c r="D4" s="60"/>
      <c r="E4" s="61"/>
    </row>
    <row r="5" spans="1:5" ht="12.75">
      <c r="A5" s="62"/>
      <c r="B5" s="58"/>
      <c r="C5" s="59"/>
      <c r="D5" s="60"/>
      <c r="E5" s="61"/>
    </row>
    <row r="6" spans="1:6" ht="25.5">
      <c r="A6" s="63" t="s">
        <v>263</v>
      </c>
      <c r="B6" s="64" t="s">
        <v>264</v>
      </c>
      <c r="C6" s="65" t="s">
        <v>542</v>
      </c>
      <c r="D6" s="65" t="s">
        <v>469</v>
      </c>
      <c r="E6" s="65" t="s">
        <v>762</v>
      </c>
      <c r="F6" s="65" t="s">
        <v>543</v>
      </c>
    </row>
    <row r="7" spans="1:5" ht="12.75">
      <c r="A7" s="57"/>
      <c r="B7" s="67"/>
      <c r="C7" s="57"/>
      <c r="D7" s="68"/>
      <c r="E7" s="68"/>
    </row>
    <row r="8" spans="1:6" ht="25.5">
      <c r="A8" s="69" t="s">
        <v>265</v>
      </c>
      <c r="B8" s="70" t="s">
        <v>266</v>
      </c>
      <c r="C8" s="57"/>
      <c r="D8" s="67"/>
      <c r="E8" s="122"/>
      <c r="F8" s="123"/>
    </row>
    <row r="9" spans="1:6" ht="67.5" customHeight="1">
      <c r="A9" s="62"/>
      <c r="B9" s="71" t="s">
        <v>267</v>
      </c>
      <c r="C9" s="59"/>
      <c r="D9" s="60"/>
      <c r="E9" s="120"/>
      <c r="F9" s="123"/>
    </row>
    <row r="10" spans="1:7" ht="20.25" customHeight="1">
      <c r="A10" s="62"/>
      <c r="B10" s="72" t="s">
        <v>268</v>
      </c>
      <c r="C10" s="59" t="s">
        <v>269</v>
      </c>
      <c r="D10" s="476">
        <v>66</v>
      </c>
      <c r="E10" s="348"/>
      <c r="F10" s="358">
        <f>+D10*E10</f>
        <v>0</v>
      </c>
      <c r="G10" s="402"/>
    </row>
    <row r="11" spans="1:7" ht="25.5" customHeight="1">
      <c r="A11" s="62"/>
      <c r="B11" s="72"/>
      <c r="C11" s="59"/>
      <c r="D11" s="476"/>
      <c r="E11" s="348"/>
      <c r="F11" s="351"/>
      <c r="G11" s="402"/>
    </row>
    <row r="12" spans="1:7" ht="12.75">
      <c r="A12" s="57" t="s">
        <v>270</v>
      </c>
      <c r="B12" s="67" t="s">
        <v>271</v>
      </c>
      <c r="C12" s="57"/>
      <c r="D12" s="477"/>
      <c r="E12" s="349"/>
      <c r="F12" s="351"/>
      <c r="G12" s="402"/>
    </row>
    <row r="13" spans="1:7" ht="36.75" customHeight="1">
      <c r="A13" s="62"/>
      <c r="B13" s="71" t="s">
        <v>272</v>
      </c>
      <c r="C13" s="59"/>
      <c r="D13" s="476"/>
      <c r="E13" s="348"/>
      <c r="F13" s="351"/>
      <c r="G13" s="402"/>
    </row>
    <row r="14" spans="1:7" ht="21" customHeight="1">
      <c r="A14" s="62"/>
      <c r="B14" s="72" t="s">
        <v>273</v>
      </c>
      <c r="C14" s="59" t="s">
        <v>274</v>
      </c>
      <c r="D14" s="476">
        <v>66</v>
      </c>
      <c r="E14" s="348"/>
      <c r="F14" s="358">
        <f>+D14*E14</f>
        <v>0</v>
      </c>
      <c r="G14" s="402"/>
    </row>
    <row r="15" spans="1:7" ht="21" customHeight="1">
      <c r="A15" s="62"/>
      <c r="B15" s="72"/>
      <c r="C15" s="59"/>
      <c r="D15" s="60"/>
      <c r="E15" s="348"/>
      <c r="F15" s="351"/>
      <c r="G15" s="402"/>
    </row>
    <row r="16" spans="1:7" ht="75.75" customHeight="1">
      <c r="A16" s="62" t="s">
        <v>275</v>
      </c>
      <c r="B16" s="71" t="s">
        <v>276</v>
      </c>
      <c r="C16" s="59"/>
      <c r="D16" s="73"/>
      <c r="E16" s="348"/>
      <c r="F16" s="351"/>
      <c r="G16" s="402"/>
    </row>
    <row r="17" spans="1:7" ht="29.25" customHeight="1">
      <c r="A17" s="57"/>
      <c r="B17" s="74" t="s">
        <v>277</v>
      </c>
      <c r="C17" s="59" t="s">
        <v>278</v>
      </c>
      <c r="D17" s="481">
        <v>2.5</v>
      </c>
      <c r="E17" s="348"/>
      <c r="F17" s="358">
        <f>+D17*E17</f>
        <v>0</v>
      </c>
      <c r="G17" s="402"/>
    </row>
    <row r="18" spans="1:7" ht="10.5" customHeight="1">
      <c r="A18" s="57"/>
      <c r="B18" s="74"/>
      <c r="C18" s="59"/>
      <c r="D18" s="60"/>
      <c r="E18" s="348"/>
      <c r="F18" s="479"/>
      <c r="G18" s="402"/>
    </row>
    <row r="19" spans="1:7" ht="21" customHeight="1">
      <c r="A19" s="75"/>
      <c r="B19" s="76" t="s">
        <v>279</v>
      </c>
      <c r="C19" s="77"/>
      <c r="D19" s="78"/>
      <c r="E19" s="350"/>
      <c r="F19" s="408">
        <f>SUM(F10:F18)</f>
        <v>0</v>
      </c>
      <c r="G19" s="402"/>
    </row>
    <row r="20" spans="1:7" ht="12.75">
      <c r="A20" s="20"/>
      <c r="B20" s="27"/>
      <c r="C20" s="28"/>
      <c r="D20" s="28"/>
      <c r="E20" s="118"/>
      <c r="F20" s="351"/>
      <c r="G20" s="402"/>
    </row>
    <row r="21" spans="1:7" ht="36" customHeight="1">
      <c r="A21" s="57"/>
      <c r="B21" s="58" t="s">
        <v>280</v>
      </c>
      <c r="C21" s="59"/>
      <c r="D21" s="60"/>
      <c r="E21" s="348"/>
      <c r="F21" s="351"/>
      <c r="G21" s="402"/>
    </row>
    <row r="22" spans="1:7" ht="29.25" customHeight="1">
      <c r="A22" s="57"/>
      <c r="B22" s="74"/>
      <c r="C22" s="59"/>
      <c r="D22" s="60"/>
      <c r="E22" s="348"/>
      <c r="F22" s="351"/>
      <c r="G22" s="402"/>
    </row>
    <row r="23" spans="1:7" ht="21" customHeight="1">
      <c r="A23" s="79" t="s">
        <v>281</v>
      </c>
      <c r="B23" s="80" t="s">
        <v>282</v>
      </c>
      <c r="C23"/>
      <c r="D23"/>
      <c r="E23" s="351"/>
      <c r="F23" s="351"/>
      <c r="G23" s="402"/>
    </row>
    <row r="24" spans="1:7" ht="147" customHeight="1">
      <c r="A24" s="62"/>
      <c r="B24" s="71" t="s">
        <v>331</v>
      </c>
      <c r="C24" s="59"/>
      <c r="D24" s="60"/>
      <c r="E24" s="348"/>
      <c r="F24" s="351"/>
      <c r="G24" s="402"/>
    </row>
    <row r="25" spans="1:7" ht="90.75" customHeight="1">
      <c r="A25" s="62"/>
      <c r="B25" s="81" t="s">
        <v>283</v>
      </c>
      <c r="C25" s="59"/>
      <c r="D25" s="60"/>
      <c r="E25" s="348"/>
      <c r="F25" s="351"/>
      <c r="G25" s="402"/>
    </row>
    <row r="26" spans="1:7" ht="18.75" customHeight="1">
      <c r="A26" s="62"/>
      <c r="B26" s="72" t="s">
        <v>284</v>
      </c>
      <c r="C26" s="59" t="s">
        <v>274</v>
      </c>
      <c r="D26" s="476">
        <v>66</v>
      </c>
      <c r="E26" s="348"/>
      <c r="F26" s="358">
        <f>+D26*E26</f>
        <v>0</v>
      </c>
      <c r="G26" s="402"/>
    </row>
    <row r="27" spans="1:7" ht="12.75">
      <c r="A27" s="62"/>
      <c r="B27" s="72"/>
      <c r="C27" s="59"/>
      <c r="D27" s="476"/>
      <c r="E27" s="348"/>
      <c r="F27" s="351"/>
      <c r="G27" s="402"/>
    </row>
    <row r="28" spans="1:7" ht="17.25" customHeight="1">
      <c r="A28" s="62" t="s">
        <v>285</v>
      </c>
      <c r="B28" s="82" t="s">
        <v>286</v>
      </c>
      <c r="C28" s="59"/>
      <c r="D28" s="476"/>
      <c r="E28" s="348"/>
      <c r="F28" s="351"/>
      <c r="G28" s="402"/>
    </row>
    <row r="29" spans="1:7" ht="131.25" customHeight="1">
      <c r="A29" s="62"/>
      <c r="B29" s="72" t="s">
        <v>287</v>
      </c>
      <c r="C29" s="59"/>
      <c r="D29" s="476"/>
      <c r="E29" s="348"/>
      <c r="F29" s="351"/>
      <c r="G29" s="402"/>
    </row>
    <row r="30" spans="1:7" ht="19.5" customHeight="1">
      <c r="A30" s="62"/>
      <c r="B30" s="72" t="s">
        <v>288</v>
      </c>
      <c r="C30" s="59" t="s">
        <v>32</v>
      </c>
      <c r="D30" s="476">
        <v>184</v>
      </c>
      <c r="E30" s="348"/>
      <c r="F30" s="358">
        <f>+D30*E30</f>
        <v>0</v>
      </c>
      <c r="G30" s="402"/>
    </row>
    <row r="31" spans="1:7" ht="16.5" customHeight="1">
      <c r="A31" s="62"/>
      <c r="B31" s="72"/>
      <c r="C31" s="59"/>
      <c r="D31" s="60"/>
      <c r="E31" s="348"/>
      <c r="F31" s="351"/>
      <c r="G31" s="402"/>
    </row>
    <row r="32" spans="1:7" ht="12.75">
      <c r="A32" s="62" t="s">
        <v>289</v>
      </c>
      <c r="B32" s="83" t="s">
        <v>290</v>
      </c>
      <c r="C32" s="59"/>
      <c r="D32" s="60"/>
      <c r="E32" s="348"/>
      <c r="F32" s="351"/>
      <c r="G32" s="402"/>
    </row>
    <row r="33" spans="1:7" ht="231.75" customHeight="1">
      <c r="A33" s="62"/>
      <c r="B33" s="72" t="s">
        <v>333</v>
      </c>
      <c r="C33" s="59"/>
      <c r="D33" s="60"/>
      <c r="E33" s="348"/>
      <c r="F33" s="351"/>
      <c r="G33" s="402"/>
    </row>
    <row r="34" spans="1:7" ht="75.75" customHeight="1">
      <c r="A34" s="62"/>
      <c r="B34" s="84" t="s">
        <v>291</v>
      </c>
      <c r="C34" s="59"/>
      <c r="D34" s="476"/>
      <c r="E34" s="348"/>
      <c r="F34" s="351"/>
      <c r="G34" s="402"/>
    </row>
    <row r="35" spans="1:7" ht="14.25">
      <c r="A35" s="62"/>
      <c r="B35" s="72" t="s">
        <v>292</v>
      </c>
      <c r="C35" s="59" t="s">
        <v>278</v>
      </c>
      <c r="D35" s="476">
        <v>35</v>
      </c>
      <c r="E35" s="348"/>
      <c r="F35" s="358">
        <f>+D35*E35</f>
        <v>0</v>
      </c>
      <c r="G35" s="402"/>
    </row>
    <row r="36" spans="1:7" ht="12.75">
      <c r="A36" s="62"/>
      <c r="B36" s="83"/>
      <c r="C36" s="59"/>
      <c r="D36" s="476"/>
      <c r="E36" s="348"/>
      <c r="F36" s="351"/>
      <c r="G36" s="402"/>
    </row>
    <row r="37" spans="1:7" ht="44.25" customHeight="1">
      <c r="A37" s="62" t="s">
        <v>293</v>
      </c>
      <c r="B37" s="82" t="s">
        <v>294</v>
      </c>
      <c r="C37" s="59"/>
      <c r="D37" s="476"/>
      <c r="E37" s="348"/>
      <c r="F37" s="351"/>
      <c r="G37" s="402"/>
    </row>
    <row r="38" spans="1:7" ht="181.5" customHeight="1">
      <c r="A38" s="62"/>
      <c r="B38" s="72" t="s">
        <v>334</v>
      </c>
      <c r="C38" s="59"/>
      <c r="D38" s="476"/>
      <c r="E38" s="348"/>
      <c r="F38" s="351"/>
      <c r="G38" s="402"/>
    </row>
    <row r="39" spans="1:7" ht="69" customHeight="1">
      <c r="A39" s="62"/>
      <c r="B39" s="84" t="s">
        <v>335</v>
      </c>
      <c r="C39" s="59"/>
      <c r="D39" s="476"/>
      <c r="E39" s="348"/>
      <c r="F39" s="351"/>
      <c r="G39" s="402"/>
    </row>
    <row r="40" spans="1:7" ht="12.75">
      <c r="A40" s="62"/>
      <c r="B40" s="72" t="s">
        <v>296</v>
      </c>
      <c r="C40" s="59" t="s">
        <v>297</v>
      </c>
      <c r="D40" s="476">
        <v>23</v>
      </c>
      <c r="E40" s="348"/>
      <c r="F40" s="358">
        <f>+D40*E40</f>
        <v>0</v>
      </c>
      <c r="G40" s="402"/>
    </row>
    <row r="41" spans="1:7" ht="16.5" customHeight="1">
      <c r="A41" s="62"/>
      <c r="B41" s="71"/>
      <c r="C41" s="59"/>
      <c r="D41" s="476"/>
      <c r="E41" s="348"/>
      <c r="F41" s="479"/>
      <c r="G41" s="402"/>
    </row>
    <row r="42" spans="1:7" ht="30.75" customHeight="1">
      <c r="A42" s="85"/>
      <c r="B42" s="86" t="s">
        <v>298</v>
      </c>
      <c r="C42" s="77"/>
      <c r="D42" s="478"/>
      <c r="E42" s="350"/>
      <c r="F42" s="408">
        <f>SUM(F26:F41)</f>
        <v>0</v>
      </c>
      <c r="G42" s="402"/>
    </row>
    <row r="43" spans="1:7" ht="12.75">
      <c r="A43" s="62"/>
      <c r="B43" s="72"/>
      <c r="C43" s="59"/>
      <c r="D43" s="476"/>
      <c r="E43" s="348"/>
      <c r="F43" s="351"/>
      <c r="G43" s="402"/>
    </row>
    <row r="44" spans="1:7" ht="25.5">
      <c r="A44" s="62"/>
      <c r="B44" s="58" t="s">
        <v>299</v>
      </c>
      <c r="C44" s="59"/>
      <c r="D44" s="476"/>
      <c r="E44" s="348"/>
      <c r="F44" s="351"/>
      <c r="G44" s="402"/>
    </row>
    <row r="45" spans="1:7" ht="27" customHeight="1">
      <c r="A45" s="62"/>
      <c r="B45" s="72"/>
      <c r="C45" s="59"/>
      <c r="D45" s="476"/>
      <c r="E45" s="348"/>
      <c r="F45" s="351"/>
      <c r="G45" s="402"/>
    </row>
    <row r="46" spans="1:7" ht="30" customHeight="1">
      <c r="A46" s="62" t="s">
        <v>300</v>
      </c>
      <c r="B46" s="82" t="s">
        <v>301</v>
      </c>
      <c r="C46" s="59"/>
      <c r="D46" s="476"/>
      <c r="E46" s="348"/>
      <c r="F46" s="351"/>
      <c r="G46" s="402"/>
    </row>
    <row r="47" spans="1:7" ht="41.25" customHeight="1">
      <c r="A47" s="62"/>
      <c r="B47" s="84" t="s">
        <v>336</v>
      </c>
      <c r="C47" s="59"/>
      <c r="D47" s="476"/>
      <c r="E47" s="348"/>
      <c r="F47" s="351"/>
      <c r="G47" s="402"/>
    </row>
    <row r="48" spans="1:7" ht="66.75" customHeight="1">
      <c r="A48" s="62"/>
      <c r="B48" s="84" t="s">
        <v>302</v>
      </c>
      <c r="C48" s="59"/>
      <c r="D48" s="476"/>
      <c r="E48" s="348"/>
      <c r="F48" s="409"/>
      <c r="G48" s="402"/>
    </row>
    <row r="49" spans="1:7" ht="15" customHeight="1">
      <c r="A49" s="62"/>
      <c r="B49" s="72" t="s">
        <v>303</v>
      </c>
      <c r="C49" s="59" t="s">
        <v>274</v>
      </c>
      <c r="D49" s="476">
        <v>66</v>
      </c>
      <c r="E49" s="348"/>
      <c r="F49" s="358">
        <f>+D49*E49</f>
        <v>0</v>
      </c>
      <c r="G49" s="402"/>
    </row>
    <row r="50" spans="1:7" ht="15" customHeight="1">
      <c r="A50" s="62"/>
      <c r="B50" s="72"/>
      <c r="C50" s="59"/>
      <c r="D50" s="476"/>
      <c r="E50" s="348"/>
      <c r="F50" s="351"/>
      <c r="G50" s="402"/>
    </row>
    <row r="51" spans="1:7" ht="27" customHeight="1">
      <c r="A51" s="62" t="s">
        <v>304</v>
      </c>
      <c r="B51" s="82" t="s">
        <v>305</v>
      </c>
      <c r="C51" s="59"/>
      <c r="D51" s="476"/>
      <c r="E51" s="348"/>
      <c r="F51" s="351"/>
      <c r="G51" s="402"/>
    </row>
    <row r="52" spans="1:7" ht="43.5" customHeight="1">
      <c r="A52" s="62"/>
      <c r="B52" s="87" t="s">
        <v>306</v>
      </c>
      <c r="C52" s="59"/>
      <c r="D52" s="476"/>
      <c r="E52" s="348"/>
      <c r="F52" s="351"/>
      <c r="G52" s="402"/>
    </row>
    <row r="53" spans="1:7" ht="79.5" customHeight="1">
      <c r="A53" s="62"/>
      <c r="B53" s="87" t="s">
        <v>307</v>
      </c>
      <c r="C53" s="59"/>
      <c r="D53" s="476"/>
      <c r="E53" s="348"/>
      <c r="F53" s="351"/>
      <c r="G53" s="402"/>
    </row>
    <row r="54" spans="1:7" ht="15.75" customHeight="1">
      <c r="A54" s="62"/>
      <c r="B54" s="87" t="s">
        <v>308</v>
      </c>
      <c r="C54" s="59" t="s">
        <v>274</v>
      </c>
      <c r="D54" s="476">
        <v>66</v>
      </c>
      <c r="E54" s="348"/>
      <c r="F54" s="358">
        <f>+D54*E54</f>
        <v>0</v>
      </c>
      <c r="G54" s="402"/>
    </row>
    <row r="55" spans="1:7" ht="15.75" customHeight="1">
      <c r="A55" s="62"/>
      <c r="B55" s="87"/>
      <c r="C55" s="59"/>
      <c r="D55" s="476"/>
      <c r="E55" s="348"/>
      <c r="F55" s="351"/>
      <c r="G55" s="402"/>
    </row>
    <row r="56" spans="1:7" ht="27" customHeight="1">
      <c r="A56" s="62" t="s">
        <v>309</v>
      </c>
      <c r="B56" s="82" t="s">
        <v>310</v>
      </c>
      <c r="C56" s="59"/>
      <c r="D56" s="476"/>
      <c r="E56" s="348"/>
      <c r="F56" s="351"/>
      <c r="G56" s="402"/>
    </row>
    <row r="57" spans="1:7" ht="85.5" customHeight="1">
      <c r="A57" s="62"/>
      <c r="B57" s="87" t="s">
        <v>311</v>
      </c>
      <c r="C57" s="59"/>
      <c r="D57" s="476"/>
      <c r="E57" s="348"/>
      <c r="F57" s="351"/>
      <c r="G57" s="402"/>
    </row>
    <row r="58" spans="1:7" ht="75" customHeight="1">
      <c r="A58" s="62"/>
      <c r="B58" s="87" t="s">
        <v>312</v>
      </c>
      <c r="C58" s="59"/>
      <c r="D58" s="476"/>
      <c r="E58" s="348"/>
      <c r="F58" s="351"/>
      <c r="G58" s="402"/>
    </row>
    <row r="59" spans="1:7" ht="18" customHeight="1">
      <c r="A59" s="62"/>
      <c r="B59" s="87" t="s">
        <v>313</v>
      </c>
      <c r="C59" s="59" t="s">
        <v>274</v>
      </c>
      <c r="D59" s="476">
        <v>66</v>
      </c>
      <c r="E59" s="348"/>
      <c r="F59" s="358">
        <f>+D59*E59</f>
        <v>0</v>
      </c>
      <c r="G59" s="402"/>
    </row>
    <row r="60" spans="1:7" ht="18" customHeight="1">
      <c r="A60" s="62"/>
      <c r="B60" s="87"/>
      <c r="C60" s="59"/>
      <c r="D60" s="476"/>
      <c r="E60" s="348"/>
      <c r="F60" s="479"/>
      <c r="G60" s="402"/>
    </row>
    <row r="61" spans="1:7" ht="30.75" customHeight="1">
      <c r="A61" s="85"/>
      <c r="B61" s="86" t="s">
        <v>337</v>
      </c>
      <c r="C61" s="77"/>
      <c r="D61" s="78"/>
      <c r="E61" s="350"/>
      <c r="F61" s="408">
        <f>SUM(F49:F60)</f>
        <v>0</v>
      </c>
      <c r="G61" s="402"/>
    </row>
    <row r="62" spans="1:7" ht="30.75" customHeight="1">
      <c r="A62" s="62"/>
      <c r="B62" s="83"/>
      <c r="C62" s="59"/>
      <c r="D62" s="60"/>
      <c r="E62" s="348"/>
      <c r="F62" s="408"/>
      <c r="G62" s="402"/>
    </row>
    <row r="63" spans="1:7" ht="12.75">
      <c r="A63" s="62"/>
      <c r="B63" s="89" t="s">
        <v>314</v>
      </c>
      <c r="C63" s="59"/>
      <c r="D63" s="90"/>
      <c r="E63" s="410"/>
      <c r="F63" s="402"/>
      <c r="G63" s="402"/>
    </row>
    <row r="64" spans="1:7" ht="12.75">
      <c r="A64" s="62"/>
      <c r="B64" s="89"/>
      <c r="C64" s="59"/>
      <c r="D64" s="90"/>
      <c r="E64" s="410"/>
      <c r="F64" s="402"/>
      <c r="G64" s="402"/>
    </row>
    <row r="65" spans="1:7" ht="12.75">
      <c r="A65" s="57" t="s">
        <v>315</v>
      </c>
      <c r="B65" s="67" t="s">
        <v>316</v>
      </c>
      <c r="C65" s="59"/>
      <c r="D65" s="348">
        <f>+F19</f>
        <v>0</v>
      </c>
      <c r="E65" s="410"/>
      <c r="F65" s="402"/>
      <c r="G65" s="402"/>
    </row>
    <row r="66" spans="1:7" ht="29.25" customHeight="1">
      <c r="A66" s="57" t="s">
        <v>317</v>
      </c>
      <c r="B66" s="67" t="s">
        <v>470</v>
      </c>
      <c r="C66" s="59"/>
      <c r="D66" s="348">
        <f>+F42</f>
        <v>0</v>
      </c>
      <c r="E66" s="410"/>
      <c r="F66" s="402"/>
      <c r="G66" s="402"/>
    </row>
    <row r="67" spans="1:7" ht="33.75" customHeight="1">
      <c r="A67" s="57" t="s">
        <v>318</v>
      </c>
      <c r="B67" s="67" t="s">
        <v>471</v>
      </c>
      <c r="C67" s="91"/>
      <c r="D67" s="411">
        <f>+F61</f>
        <v>0</v>
      </c>
      <c r="E67" s="410"/>
      <c r="F67" s="402"/>
      <c r="G67" s="402"/>
    </row>
    <row r="68" spans="4:5" ht="12.75">
      <c r="D68" s="412">
        <f>SUM(D65:D67)</f>
        <v>0</v>
      </c>
      <c r="E68" s="402"/>
    </row>
  </sheetData>
  <sheetProtection password="D2CC" sheet="1" objects="1" scenarios="1" selectLockedCells="1"/>
  <mergeCells count="2">
    <mergeCell ref="A3:E3"/>
    <mergeCell ref="A2:E2"/>
  </mergeCells>
  <printOptions/>
  <pageMargins left="0.7480314960629921" right="0.5118110236220472" top="0.984251968503937" bottom="0.984251968503937" header="0.5118110236220472" footer="0.5118110236220472"/>
  <pageSetup horizontalDpi="300" verticalDpi="300" orientation="portrait" paperSize="9" r:id="rId1"/>
  <headerFooter alignWithMargins="0">
    <oddFooter>&amp;C&amp;P</oddFooter>
  </headerFooter>
  <rowBreaks count="1" manualBreakCount="1">
    <brk id="62" max="5" man="1"/>
  </rowBreaks>
</worksheet>
</file>

<file path=xl/worksheets/sheet5.xml><?xml version="1.0" encoding="utf-8"?>
<worksheet xmlns="http://schemas.openxmlformats.org/spreadsheetml/2006/main" xmlns:r="http://schemas.openxmlformats.org/officeDocument/2006/relationships">
  <dimension ref="A1:F59"/>
  <sheetViews>
    <sheetView zoomScaleSheetLayoutView="100" workbookViewId="0" topLeftCell="A1">
      <selection activeCell="E49" sqref="E49"/>
    </sheetView>
  </sheetViews>
  <sheetFormatPr defaultColWidth="9.140625" defaultRowHeight="12.75"/>
  <cols>
    <col min="1" max="1" width="5.140625" style="10" customWidth="1"/>
    <col min="2" max="2" width="47.421875" style="2" customWidth="1"/>
    <col min="3" max="3" width="6.421875" style="11" customWidth="1"/>
    <col min="4" max="4" width="7.00390625" style="9" customWidth="1"/>
    <col min="5" max="5" width="13.00390625" style="0" customWidth="1"/>
    <col min="6" max="6" width="10.140625" style="0" customWidth="1"/>
  </cols>
  <sheetData>
    <row r="1" spans="1:5" ht="18">
      <c r="A1" s="20"/>
      <c r="B1" s="3" t="s">
        <v>130</v>
      </c>
      <c r="C1" s="25"/>
      <c r="D1" s="25"/>
      <c r="E1" s="26"/>
    </row>
    <row r="2" spans="1:5" ht="12.75">
      <c r="A2" s="63" t="s">
        <v>263</v>
      </c>
      <c r="B2" s="64" t="s">
        <v>264</v>
      </c>
      <c r="C2" s="65"/>
      <c r="D2" s="65"/>
      <c r="E2" s="66"/>
    </row>
    <row r="3" spans="1:5" ht="15">
      <c r="A3" s="56"/>
      <c r="B3" s="491" t="s">
        <v>319</v>
      </c>
      <c r="C3" s="492"/>
      <c r="D3" s="492"/>
      <c r="E3" s="492"/>
    </row>
    <row r="4" spans="1:5" ht="12.75">
      <c r="A4" s="57"/>
      <c r="B4" s="67"/>
      <c r="C4" s="59"/>
      <c r="D4" s="96"/>
      <c r="E4" s="97"/>
    </row>
    <row r="5" spans="1:5" ht="12.75">
      <c r="A5" s="57"/>
      <c r="B5" s="58" t="s">
        <v>262</v>
      </c>
      <c r="C5" s="59"/>
      <c r="D5" s="60"/>
      <c r="E5" s="61"/>
    </row>
    <row r="6" spans="1:5" ht="12.75">
      <c r="A6" s="62"/>
      <c r="B6" s="58"/>
      <c r="C6" s="59"/>
      <c r="D6" s="60"/>
      <c r="E6" s="61"/>
    </row>
    <row r="7" spans="1:6" ht="25.5">
      <c r="A7" s="63" t="s">
        <v>263</v>
      </c>
      <c r="B7" s="64" t="s">
        <v>264</v>
      </c>
      <c r="C7" s="65" t="s">
        <v>542</v>
      </c>
      <c r="D7" s="65" t="s">
        <v>469</v>
      </c>
      <c r="E7" s="65" t="s">
        <v>762</v>
      </c>
      <c r="F7" s="65" t="s">
        <v>543</v>
      </c>
    </row>
    <row r="8" spans="1:5" ht="12.75">
      <c r="A8" s="57"/>
      <c r="B8" s="67"/>
      <c r="C8" s="57"/>
      <c r="D8" s="68"/>
      <c r="E8" s="68"/>
    </row>
    <row r="9" spans="1:5" ht="25.5">
      <c r="A9" s="69" t="s">
        <v>265</v>
      </c>
      <c r="B9" s="70" t="s">
        <v>266</v>
      </c>
      <c r="C9" s="57"/>
      <c r="D9" s="67"/>
      <c r="E9" s="67"/>
    </row>
    <row r="10" spans="1:6" ht="67.5" customHeight="1">
      <c r="A10" s="62"/>
      <c r="B10" s="71" t="s">
        <v>267</v>
      </c>
      <c r="C10" s="59"/>
      <c r="D10" s="60"/>
      <c r="E10" s="348"/>
      <c r="F10" s="351"/>
    </row>
    <row r="11" spans="1:6" ht="20.25" customHeight="1">
      <c r="A11" s="62"/>
      <c r="B11" s="72" t="s">
        <v>268</v>
      </c>
      <c r="C11" s="59" t="s">
        <v>269</v>
      </c>
      <c r="D11" s="476">
        <v>48</v>
      </c>
      <c r="E11" s="348"/>
      <c r="F11" s="358">
        <f>+E11*D11</f>
        <v>0</v>
      </c>
    </row>
    <row r="12" spans="1:6" ht="25.5" customHeight="1">
      <c r="A12" s="62"/>
      <c r="B12" s="72"/>
      <c r="C12" s="59"/>
      <c r="D12" s="476"/>
      <c r="E12" s="348"/>
      <c r="F12" s="351"/>
    </row>
    <row r="13" spans="1:6" ht="12.75">
      <c r="A13" s="57" t="s">
        <v>270</v>
      </c>
      <c r="B13" s="67" t="s">
        <v>271</v>
      </c>
      <c r="C13" s="57"/>
      <c r="D13" s="477"/>
      <c r="E13" s="349"/>
      <c r="F13" s="351"/>
    </row>
    <row r="14" spans="1:6" ht="36.75" customHeight="1">
      <c r="A14" s="62"/>
      <c r="B14" s="71" t="s">
        <v>320</v>
      </c>
      <c r="C14" s="59"/>
      <c r="D14" s="476"/>
      <c r="E14" s="348"/>
      <c r="F14" s="351"/>
    </row>
    <row r="15" spans="1:6" ht="21" customHeight="1">
      <c r="A15" s="62"/>
      <c r="B15" s="72" t="s">
        <v>273</v>
      </c>
      <c r="C15" s="59" t="s">
        <v>274</v>
      </c>
      <c r="D15" s="476">
        <v>48</v>
      </c>
      <c r="E15" s="348"/>
      <c r="F15" s="358">
        <f>+E15*D15</f>
        <v>0</v>
      </c>
    </row>
    <row r="16" spans="1:6" ht="21" customHeight="1">
      <c r="A16" s="62"/>
      <c r="B16" s="72"/>
      <c r="C16" s="59"/>
      <c r="D16" s="60"/>
      <c r="E16" s="348"/>
      <c r="F16" s="351"/>
    </row>
    <row r="17" spans="1:6" ht="75.75" customHeight="1">
      <c r="A17" s="62" t="s">
        <v>275</v>
      </c>
      <c r="B17" s="71" t="s">
        <v>276</v>
      </c>
      <c r="C17" s="59"/>
      <c r="D17" s="73"/>
      <c r="E17" s="348"/>
      <c r="F17" s="351"/>
    </row>
    <row r="18" spans="1:6" ht="29.25" customHeight="1">
      <c r="A18" s="57"/>
      <c r="B18" s="74" t="s">
        <v>277</v>
      </c>
      <c r="C18" s="59" t="s">
        <v>278</v>
      </c>
      <c r="D18" s="60">
        <v>1.32</v>
      </c>
      <c r="E18" s="348"/>
      <c r="F18" s="358">
        <f>+E18*D18</f>
        <v>0</v>
      </c>
    </row>
    <row r="19" spans="1:6" ht="15" customHeight="1">
      <c r="A19" s="57"/>
      <c r="B19" s="74"/>
      <c r="C19" s="59"/>
      <c r="D19" s="60"/>
      <c r="E19" s="348"/>
      <c r="F19" s="479"/>
    </row>
    <row r="20" spans="1:6" ht="12.75">
      <c r="A20" s="75"/>
      <c r="B20" s="76" t="s">
        <v>279</v>
      </c>
      <c r="C20" s="77"/>
      <c r="D20" s="78"/>
      <c r="E20" s="350"/>
      <c r="F20" s="408">
        <f>SUM(F11:F19)</f>
        <v>0</v>
      </c>
    </row>
    <row r="21" spans="1:6" ht="12.75">
      <c r="A21" s="57"/>
      <c r="B21" s="98"/>
      <c r="C21" s="59"/>
      <c r="D21" s="60"/>
      <c r="E21" s="348"/>
      <c r="F21" s="351"/>
    </row>
    <row r="22" spans="1:6" ht="36" customHeight="1">
      <c r="A22" s="57"/>
      <c r="B22" s="58" t="s">
        <v>280</v>
      </c>
      <c r="C22" s="59"/>
      <c r="D22" s="60"/>
      <c r="E22" s="348"/>
      <c r="F22" s="351"/>
    </row>
    <row r="23" spans="1:6" ht="29.25" customHeight="1">
      <c r="A23" s="57"/>
      <c r="B23" s="74"/>
      <c r="C23" s="59"/>
      <c r="D23" s="60"/>
      <c r="E23" s="348"/>
      <c r="F23" s="351"/>
    </row>
    <row r="24" spans="1:6" ht="21" customHeight="1">
      <c r="A24" s="79" t="s">
        <v>281</v>
      </c>
      <c r="B24" s="80" t="s">
        <v>282</v>
      </c>
      <c r="C24"/>
      <c r="D24"/>
      <c r="E24" s="351"/>
      <c r="F24" s="351"/>
    </row>
    <row r="25" spans="1:6" ht="142.5" customHeight="1">
      <c r="A25" s="62"/>
      <c r="B25" s="71" t="s">
        <v>331</v>
      </c>
      <c r="C25" s="59"/>
      <c r="D25" s="60"/>
      <c r="E25" s="348"/>
      <c r="F25" s="351"/>
    </row>
    <row r="26" spans="1:6" ht="91.5" customHeight="1">
      <c r="A26" s="62"/>
      <c r="B26" s="81" t="s">
        <v>283</v>
      </c>
      <c r="C26" s="59"/>
      <c r="D26" s="60"/>
      <c r="E26" s="348"/>
      <c r="F26" s="351"/>
    </row>
    <row r="27" spans="1:6" ht="18.75" customHeight="1">
      <c r="A27" s="62"/>
      <c r="B27" s="72" t="s">
        <v>284</v>
      </c>
      <c r="C27" s="59" t="s">
        <v>274</v>
      </c>
      <c r="D27" s="476">
        <v>48</v>
      </c>
      <c r="E27" s="348"/>
      <c r="F27" s="358">
        <f>+E27*D27</f>
        <v>0</v>
      </c>
    </row>
    <row r="28" spans="1:6" ht="12.75">
      <c r="A28" s="62"/>
      <c r="B28" s="72"/>
      <c r="C28" s="59"/>
      <c r="D28" s="476"/>
      <c r="E28" s="348"/>
      <c r="F28" s="351"/>
    </row>
    <row r="29" spans="1:6" ht="16.5" customHeight="1">
      <c r="A29" s="62" t="s">
        <v>285</v>
      </c>
      <c r="B29" s="82" t="s">
        <v>286</v>
      </c>
      <c r="C29" s="59"/>
      <c r="D29" s="476"/>
      <c r="E29" s="348"/>
      <c r="F29" s="351"/>
    </row>
    <row r="30" spans="1:6" ht="132.75" customHeight="1">
      <c r="A30" s="62"/>
      <c r="B30" s="72" t="s">
        <v>287</v>
      </c>
      <c r="C30" s="59"/>
      <c r="D30" s="476"/>
      <c r="E30" s="348"/>
      <c r="F30" s="351"/>
    </row>
    <row r="31" spans="1:6" ht="19.5" customHeight="1">
      <c r="A31" s="62"/>
      <c r="B31" s="72" t="s">
        <v>288</v>
      </c>
      <c r="C31" s="59" t="s">
        <v>32</v>
      </c>
      <c r="D31" s="476">
        <v>124</v>
      </c>
      <c r="E31" s="348"/>
      <c r="F31" s="358">
        <f>+E31*D31</f>
        <v>0</v>
      </c>
    </row>
    <row r="32" spans="1:6" ht="16.5" customHeight="1">
      <c r="A32" s="62"/>
      <c r="B32" s="72"/>
      <c r="C32" s="59"/>
      <c r="D32" s="60"/>
      <c r="E32" s="348"/>
      <c r="F32" s="351"/>
    </row>
    <row r="33" spans="1:6" ht="12.75">
      <c r="A33" s="62" t="s">
        <v>289</v>
      </c>
      <c r="B33" s="83" t="s">
        <v>290</v>
      </c>
      <c r="C33" s="59"/>
      <c r="D33" s="60"/>
      <c r="E33" s="348"/>
      <c r="F33" s="351"/>
    </row>
    <row r="34" spans="1:6" ht="231.75" customHeight="1">
      <c r="A34" s="62"/>
      <c r="B34" s="72" t="s">
        <v>338</v>
      </c>
      <c r="C34" s="59"/>
      <c r="D34" s="60"/>
      <c r="E34" s="348"/>
      <c r="F34" s="351"/>
    </row>
    <row r="35" spans="1:6" ht="75.75" customHeight="1">
      <c r="A35" s="62"/>
      <c r="B35" s="84" t="s">
        <v>291</v>
      </c>
      <c r="C35" s="59"/>
      <c r="D35" s="60"/>
      <c r="E35" s="348"/>
      <c r="F35" s="351"/>
    </row>
    <row r="36" spans="1:6" ht="14.25">
      <c r="A36" s="62"/>
      <c r="B36" s="72" t="s">
        <v>292</v>
      </c>
      <c r="C36" s="59" t="s">
        <v>278</v>
      </c>
      <c r="D36" s="476">
        <v>30</v>
      </c>
      <c r="E36" s="348"/>
      <c r="F36" s="358">
        <f>+E36*D36</f>
        <v>0</v>
      </c>
    </row>
    <row r="37" spans="1:6" ht="12.75">
      <c r="A37" s="62"/>
      <c r="B37" s="83"/>
      <c r="C37" s="59"/>
      <c r="D37" s="60"/>
      <c r="E37" s="348"/>
      <c r="F37" s="351"/>
    </row>
    <row r="38" spans="1:6" ht="44.25" customHeight="1">
      <c r="A38" s="62" t="s">
        <v>293</v>
      </c>
      <c r="B38" s="82" t="s">
        <v>294</v>
      </c>
      <c r="C38" s="59"/>
      <c r="D38" s="60"/>
      <c r="E38" s="348"/>
      <c r="F38" s="351"/>
    </row>
    <row r="39" spans="1:6" ht="181.5" customHeight="1">
      <c r="A39" s="62"/>
      <c r="B39" s="72" t="s">
        <v>339</v>
      </c>
      <c r="C39" s="59"/>
      <c r="D39" s="60"/>
      <c r="E39" s="348"/>
      <c r="F39" s="351"/>
    </row>
    <row r="40" spans="1:6" ht="83.25" customHeight="1">
      <c r="A40" s="62"/>
      <c r="B40" s="84" t="s">
        <v>295</v>
      </c>
      <c r="C40" s="59"/>
      <c r="D40" s="60"/>
      <c r="E40" s="348"/>
      <c r="F40" s="351"/>
    </row>
    <row r="41" spans="1:6" ht="12.75">
      <c r="A41" s="62"/>
      <c r="B41" s="72" t="s">
        <v>296</v>
      </c>
      <c r="C41" s="59" t="s">
        <v>297</v>
      </c>
      <c r="D41" s="476">
        <v>16</v>
      </c>
      <c r="E41" s="348"/>
      <c r="F41" s="358">
        <f>+E41*D41</f>
        <v>0</v>
      </c>
    </row>
    <row r="42" spans="1:6" ht="16.5" customHeight="1">
      <c r="A42" s="62"/>
      <c r="B42" s="71"/>
      <c r="C42" s="59"/>
      <c r="D42" s="60"/>
      <c r="E42" s="348"/>
      <c r="F42" s="479"/>
    </row>
    <row r="43" spans="1:6" ht="30.75" customHeight="1">
      <c r="A43" s="85"/>
      <c r="B43" s="86" t="s">
        <v>298</v>
      </c>
      <c r="C43" s="77"/>
      <c r="D43" s="78"/>
      <c r="E43" s="350"/>
      <c r="F43" s="408">
        <f>SUM(F27:F42)</f>
        <v>0</v>
      </c>
    </row>
    <row r="44" spans="1:6" ht="12.75">
      <c r="A44" s="62"/>
      <c r="B44" s="72"/>
      <c r="C44" s="59"/>
      <c r="D44" s="60"/>
      <c r="E44" s="348"/>
      <c r="F44" s="351"/>
    </row>
    <row r="45" spans="1:6" ht="12.75">
      <c r="A45" s="62"/>
      <c r="B45" s="58" t="s">
        <v>321</v>
      </c>
      <c r="C45" s="59"/>
      <c r="D45" s="60"/>
      <c r="E45" s="348"/>
      <c r="F45" s="351"/>
    </row>
    <row r="46" spans="1:6" ht="27" customHeight="1">
      <c r="A46" s="62"/>
      <c r="B46" s="72"/>
      <c r="C46" s="59"/>
      <c r="D46" s="60"/>
      <c r="E46" s="348"/>
      <c r="F46" s="351"/>
    </row>
    <row r="47" spans="1:6" ht="25.5" customHeight="1">
      <c r="A47" s="62" t="s">
        <v>300</v>
      </c>
      <c r="B47" s="82" t="s">
        <v>310</v>
      </c>
      <c r="C47" s="59"/>
      <c r="D47" s="60"/>
      <c r="E47" s="348"/>
      <c r="F47" s="351"/>
    </row>
    <row r="48" spans="1:6" ht="85.5" customHeight="1">
      <c r="A48" s="62"/>
      <c r="B48" s="87" t="s">
        <v>340</v>
      </c>
      <c r="C48" s="59"/>
      <c r="D48" s="60"/>
      <c r="E48" s="348"/>
      <c r="F48" s="351"/>
    </row>
    <row r="49" spans="1:6" ht="75" customHeight="1">
      <c r="A49" s="62"/>
      <c r="B49" s="87" t="s">
        <v>312</v>
      </c>
      <c r="C49" s="59"/>
      <c r="D49" s="60"/>
      <c r="E49" s="348"/>
      <c r="F49" s="351"/>
    </row>
    <row r="50" spans="1:6" ht="18" customHeight="1">
      <c r="A50" s="62"/>
      <c r="B50" s="87" t="s">
        <v>313</v>
      </c>
      <c r="C50" s="59" t="s">
        <v>274</v>
      </c>
      <c r="D50" s="476">
        <v>48</v>
      </c>
      <c r="E50" s="348"/>
      <c r="F50" s="358">
        <f>+E50*D50</f>
        <v>0</v>
      </c>
    </row>
    <row r="51" spans="1:6" ht="18" customHeight="1">
      <c r="A51" s="62"/>
      <c r="B51" s="87"/>
      <c r="C51" s="59"/>
      <c r="D51" s="60"/>
      <c r="E51" s="348"/>
      <c r="F51" s="479"/>
    </row>
    <row r="52" spans="1:6" ht="30.75" customHeight="1">
      <c r="A52" s="85"/>
      <c r="B52" s="86" t="s">
        <v>341</v>
      </c>
      <c r="C52" s="77"/>
      <c r="D52" s="78"/>
      <c r="E52" s="350"/>
      <c r="F52" s="408">
        <f>SUM(F50:F51)</f>
        <v>0</v>
      </c>
    </row>
    <row r="53" spans="1:6" ht="18.75" customHeight="1">
      <c r="A53" s="88"/>
      <c r="B53" s="87"/>
      <c r="C53" s="59"/>
      <c r="D53" s="60"/>
      <c r="E53" s="348"/>
      <c r="F53" s="351"/>
    </row>
    <row r="54" spans="1:6" ht="12.75">
      <c r="A54" s="62"/>
      <c r="B54" s="89" t="s">
        <v>314</v>
      </c>
      <c r="C54" s="59"/>
      <c r="D54" s="90"/>
      <c r="E54" s="348"/>
      <c r="F54" s="351"/>
    </row>
    <row r="55" spans="1:6" ht="12.75">
      <c r="A55" s="62"/>
      <c r="B55" s="89"/>
      <c r="C55" s="59"/>
      <c r="D55" s="90"/>
      <c r="E55" s="348"/>
      <c r="F55" s="351"/>
    </row>
    <row r="56" spans="1:6" ht="12.75">
      <c r="A56" s="57" t="s">
        <v>315</v>
      </c>
      <c r="B56" s="67" t="s">
        <v>316</v>
      </c>
      <c r="C56" s="59"/>
      <c r="D56" s="90"/>
      <c r="E56" s="348">
        <f>+F20</f>
        <v>0</v>
      </c>
      <c r="F56" s="351"/>
    </row>
    <row r="57" spans="1:6" ht="29.25" customHeight="1">
      <c r="A57" s="57" t="s">
        <v>317</v>
      </c>
      <c r="B57" s="67" t="s">
        <v>470</v>
      </c>
      <c r="C57" s="59"/>
      <c r="D57" s="90"/>
      <c r="E57" s="348">
        <f>+F43</f>
        <v>0</v>
      </c>
      <c r="F57" s="351"/>
    </row>
    <row r="58" spans="1:6" ht="33.75" customHeight="1">
      <c r="A58" s="57" t="s">
        <v>318</v>
      </c>
      <c r="B58" s="67" t="s">
        <v>763</v>
      </c>
      <c r="C58" s="91"/>
      <c r="D58" s="92"/>
      <c r="E58" s="348">
        <f>+F52</f>
        <v>0</v>
      </c>
      <c r="F58" s="351"/>
    </row>
    <row r="59" spans="1:6" ht="21" customHeight="1">
      <c r="A59" s="57"/>
      <c r="B59" s="93" t="s">
        <v>120</v>
      </c>
      <c r="C59" s="94"/>
      <c r="D59" s="95"/>
      <c r="E59" s="413">
        <f>SUM(E56:E58)</f>
        <v>0</v>
      </c>
      <c r="F59" s="351"/>
    </row>
  </sheetData>
  <sheetProtection password="D2CC" sheet="1" objects="1" scenarios="1" selectLockedCells="1"/>
  <mergeCells count="1">
    <mergeCell ref="B3:E3"/>
  </mergeCells>
  <printOptions/>
  <pageMargins left="0.7480314960629921" right="0.5118110236220472" top="0.984251968503937" bottom="0.984251968503937" header="0.5118110236220472" footer="0.5118110236220472"/>
  <pageSetup horizontalDpi="300" verticalDpi="300" orientation="portrait" paperSize="9" r:id="rId1"/>
  <headerFooter alignWithMargins="0">
    <oddFooter>&amp;C&amp;P</oddFooter>
  </headerFooter>
  <rowBreaks count="3" manualBreakCount="3">
    <brk id="21" max="5" man="1"/>
    <brk id="34" max="5" man="1"/>
    <brk id="43" max="5" man="1"/>
  </rowBreaks>
</worksheet>
</file>

<file path=xl/worksheets/sheet6.xml><?xml version="1.0" encoding="utf-8"?>
<worksheet xmlns="http://schemas.openxmlformats.org/spreadsheetml/2006/main" xmlns:r="http://schemas.openxmlformats.org/officeDocument/2006/relationships">
  <dimension ref="A1:F36"/>
  <sheetViews>
    <sheetView zoomScaleSheetLayoutView="100" workbookViewId="0" topLeftCell="A1">
      <selection activeCell="E28" sqref="E28"/>
    </sheetView>
  </sheetViews>
  <sheetFormatPr defaultColWidth="9.140625" defaultRowHeight="12.75"/>
  <cols>
    <col min="1" max="1" width="5.140625" style="10" customWidth="1"/>
    <col min="2" max="2" width="47.421875" style="2" customWidth="1"/>
    <col min="3" max="3" width="6.421875" style="11" customWidth="1"/>
    <col min="4" max="4" width="6.8515625" style="9" customWidth="1"/>
    <col min="5" max="5" width="13.8515625" style="0" customWidth="1"/>
    <col min="6" max="6" width="9.57421875" style="0" customWidth="1"/>
  </cols>
  <sheetData>
    <row r="1" spans="1:5" ht="18">
      <c r="A1" s="20"/>
      <c r="B1" s="3" t="s">
        <v>130</v>
      </c>
      <c r="C1" s="25"/>
      <c r="D1" s="25"/>
      <c r="E1" s="26"/>
    </row>
    <row r="2" spans="1:5" ht="12.75">
      <c r="A2" s="63" t="s">
        <v>263</v>
      </c>
      <c r="B2" s="64" t="s">
        <v>264</v>
      </c>
      <c r="C2" s="65"/>
      <c r="D2" s="65"/>
      <c r="E2" s="66"/>
    </row>
    <row r="3" spans="1:5" ht="15">
      <c r="A3" s="56"/>
      <c r="B3" s="491" t="s">
        <v>322</v>
      </c>
      <c r="C3" s="492"/>
      <c r="D3" s="492"/>
      <c r="E3" s="492"/>
    </row>
    <row r="4" spans="1:5" ht="12.75">
      <c r="A4" s="57"/>
      <c r="B4" s="67"/>
      <c r="C4" s="59"/>
      <c r="D4" s="96"/>
      <c r="E4" s="97"/>
    </row>
    <row r="5" spans="1:5" ht="12.75">
      <c r="A5" s="57"/>
      <c r="B5" s="58" t="s">
        <v>262</v>
      </c>
      <c r="C5" s="59"/>
      <c r="D5" s="60"/>
      <c r="E5" s="61"/>
    </row>
    <row r="6" spans="1:5" ht="12.75">
      <c r="A6" s="62"/>
      <c r="B6" s="58"/>
      <c r="C6" s="59"/>
      <c r="D6" s="60"/>
      <c r="E6" s="61"/>
    </row>
    <row r="7" spans="1:6" ht="25.5">
      <c r="A7" s="63" t="s">
        <v>263</v>
      </c>
      <c r="B7" s="64" t="s">
        <v>264</v>
      </c>
      <c r="C7" s="65" t="s">
        <v>542</v>
      </c>
      <c r="D7" s="65" t="s">
        <v>469</v>
      </c>
      <c r="E7" s="65" t="s">
        <v>762</v>
      </c>
      <c r="F7" s="65" t="s">
        <v>543</v>
      </c>
    </row>
    <row r="8" spans="1:5" ht="12.75">
      <c r="A8" s="57"/>
      <c r="B8" s="67"/>
      <c r="C8" s="57"/>
      <c r="D8" s="68"/>
      <c r="E8" s="68"/>
    </row>
    <row r="9" spans="1:5" ht="25.5">
      <c r="A9" s="69" t="s">
        <v>265</v>
      </c>
      <c r="B9" s="70" t="s">
        <v>323</v>
      </c>
      <c r="C9" s="57"/>
      <c r="D9" s="67"/>
      <c r="E9" s="67"/>
    </row>
    <row r="10" spans="1:6" ht="42.75" customHeight="1">
      <c r="A10" s="62"/>
      <c r="B10" s="71" t="s">
        <v>324</v>
      </c>
      <c r="C10" s="59"/>
      <c r="D10" s="60"/>
      <c r="E10" s="348"/>
      <c r="F10" s="351"/>
    </row>
    <row r="11" spans="1:6" ht="20.25" customHeight="1">
      <c r="A11" s="62"/>
      <c r="B11" s="72" t="s">
        <v>325</v>
      </c>
      <c r="C11" s="59" t="s">
        <v>269</v>
      </c>
      <c r="D11" s="476">
        <v>84</v>
      </c>
      <c r="E11" s="348"/>
      <c r="F11" s="358">
        <f>+D11*E11</f>
        <v>0</v>
      </c>
    </row>
    <row r="12" spans="1:6" ht="25.5" customHeight="1">
      <c r="A12" s="62"/>
      <c r="B12" s="72"/>
      <c r="C12" s="59"/>
      <c r="D12" s="60"/>
      <c r="E12" s="348"/>
      <c r="F12" s="351"/>
    </row>
    <row r="13" spans="1:6" ht="21" customHeight="1">
      <c r="A13" s="62"/>
      <c r="B13" s="72"/>
      <c r="C13" s="59"/>
      <c r="D13" s="60"/>
      <c r="E13" s="348"/>
      <c r="F13" s="351"/>
    </row>
    <row r="14" spans="1:6" ht="75.75" customHeight="1">
      <c r="A14" s="62" t="s">
        <v>270</v>
      </c>
      <c r="B14" s="71" t="s">
        <v>276</v>
      </c>
      <c r="C14" s="59"/>
      <c r="D14" s="73"/>
      <c r="E14" s="348"/>
      <c r="F14" s="351"/>
    </row>
    <row r="15" spans="1:6" ht="29.25" customHeight="1">
      <c r="A15" s="57"/>
      <c r="B15" s="74" t="s">
        <v>277</v>
      </c>
      <c r="C15" s="59" t="s">
        <v>278</v>
      </c>
      <c r="D15" s="481">
        <v>0.5</v>
      </c>
      <c r="E15" s="348"/>
      <c r="F15" s="358">
        <f>+D15*E15</f>
        <v>0</v>
      </c>
    </row>
    <row r="16" spans="1:6" ht="15" customHeight="1">
      <c r="A16" s="57"/>
      <c r="B16" s="74"/>
      <c r="C16" s="59"/>
      <c r="D16" s="60"/>
      <c r="E16" s="348"/>
      <c r="F16" s="479"/>
    </row>
    <row r="17" spans="1:6" ht="12.75">
      <c r="A17" s="75"/>
      <c r="B17" s="76" t="s">
        <v>279</v>
      </c>
      <c r="C17" s="77"/>
      <c r="D17" s="78"/>
      <c r="E17" s="350"/>
      <c r="F17" s="408">
        <f>SUM(F11:F16)</f>
        <v>0</v>
      </c>
    </row>
    <row r="18" spans="1:6" ht="12.75">
      <c r="A18" s="57"/>
      <c r="B18" s="98"/>
      <c r="C18" s="59"/>
      <c r="D18" s="60"/>
      <c r="E18" s="348"/>
      <c r="F18" s="351"/>
    </row>
    <row r="19" spans="1:6" ht="36" customHeight="1">
      <c r="A19" s="57"/>
      <c r="B19" s="58" t="s">
        <v>326</v>
      </c>
      <c r="C19" s="59"/>
      <c r="D19" s="60"/>
      <c r="E19" s="348"/>
      <c r="F19" s="351"/>
    </row>
    <row r="20" spans="1:6" ht="29.25" customHeight="1">
      <c r="A20" s="57"/>
      <c r="B20" s="74"/>
      <c r="C20" s="59"/>
      <c r="D20" s="60"/>
      <c r="E20" s="348"/>
      <c r="F20" s="351"/>
    </row>
    <row r="21" spans="1:6" ht="21" customHeight="1">
      <c r="A21" s="79" t="s">
        <v>281</v>
      </c>
      <c r="B21" s="80" t="s">
        <v>282</v>
      </c>
      <c r="C21"/>
      <c r="D21"/>
      <c r="E21" s="351"/>
      <c r="F21" s="351"/>
    </row>
    <row r="22" spans="1:6" ht="144.75" customHeight="1">
      <c r="A22" s="62"/>
      <c r="B22" s="71" t="s">
        <v>331</v>
      </c>
      <c r="C22" s="59"/>
      <c r="D22" s="60"/>
      <c r="E22" s="348"/>
      <c r="F22" s="351"/>
    </row>
    <row r="23" spans="1:6" ht="93" customHeight="1">
      <c r="A23" s="62"/>
      <c r="B23" s="81" t="s">
        <v>327</v>
      </c>
      <c r="C23" s="59"/>
      <c r="D23" s="60"/>
      <c r="E23" s="348"/>
      <c r="F23" s="351"/>
    </row>
    <row r="24" spans="1:6" ht="18.75" customHeight="1">
      <c r="A24" s="62"/>
      <c r="B24" s="72" t="s">
        <v>284</v>
      </c>
      <c r="C24" s="59" t="s">
        <v>274</v>
      </c>
      <c r="D24" s="476">
        <v>84</v>
      </c>
      <c r="E24" s="348"/>
      <c r="F24" s="358">
        <f>+D24*E24</f>
        <v>0</v>
      </c>
    </row>
    <row r="25" spans="1:6" ht="12.75">
      <c r="A25" s="62"/>
      <c r="B25" s="72"/>
      <c r="C25" s="59"/>
      <c r="D25" s="476"/>
      <c r="E25" s="348"/>
      <c r="F25" s="351"/>
    </row>
    <row r="26" spans="1:6" ht="29.25" customHeight="1">
      <c r="A26" s="62" t="s">
        <v>289</v>
      </c>
      <c r="B26" s="82" t="s">
        <v>328</v>
      </c>
      <c r="C26" s="59"/>
      <c r="D26" s="476"/>
      <c r="E26" s="348"/>
      <c r="F26" s="351"/>
    </row>
    <row r="27" spans="1:6" ht="83.25" customHeight="1">
      <c r="A27" s="62"/>
      <c r="B27" s="84" t="s">
        <v>342</v>
      </c>
      <c r="C27" s="59"/>
      <c r="D27" s="476"/>
      <c r="E27" s="348"/>
      <c r="F27" s="351"/>
    </row>
    <row r="28" spans="1:6" ht="103.5" customHeight="1">
      <c r="A28" s="62"/>
      <c r="B28" s="84" t="s">
        <v>329</v>
      </c>
      <c r="C28" s="59"/>
      <c r="D28" s="476"/>
      <c r="E28" s="348"/>
      <c r="F28" s="351"/>
    </row>
    <row r="29" spans="1:6" ht="19.5" customHeight="1">
      <c r="A29" s="62"/>
      <c r="B29" s="72" t="s">
        <v>330</v>
      </c>
      <c r="C29" s="59" t="s">
        <v>274</v>
      </c>
      <c r="D29" s="476">
        <v>84</v>
      </c>
      <c r="E29" s="348"/>
      <c r="F29" s="480">
        <f>+D29*E29</f>
        <v>0</v>
      </c>
    </row>
    <row r="30" spans="1:6" ht="30.75" customHeight="1">
      <c r="A30" s="85"/>
      <c r="B30" s="86" t="s">
        <v>343</v>
      </c>
      <c r="C30" s="77"/>
      <c r="D30" s="78"/>
      <c r="E30" s="350"/>
      <c r="F30" s="408">
        <f>SUM(F24:F29)</f>
        <v>0</v>
      </c>
    </row>
    <row r="31" spans="1:6" ht="12" customHeight="1">
      <c r="A31" s="62"/>
      <c r="B31" s="83"/>
      <c r="C31" s="59"/>
      <c r="D31" s="60"/>
      <c r="E31" s="348"/>
      <c r="F31" s="408"/>
    </row>
    <row r="32" spans="1:6" ht="12.75">
      <c r="A32" s="62"/>
      <c r="B32" s="89" t="s">
        <v>314</v>
      </c>
      <c r="C32" s="59"/>
      <c r="D32" s="90"/>
      <c r="E32" s="348"/>
      <c r="F32" s="351"/>
    </row>
    <row r="33" spans="1:6" ht="12.75">
      <c r="A33" s="62"/>
      <c r="B33" s="89"/>
      <c r="C33" s="59"/>
      <c r="D33" s="90"/>
      <c r="E33" s="348"/>
      <c r="F33" s="351"/>
    </row>
    <row r="34" spans="1:6" ht="12.75">
      <c r="A34" s="57" t="s">
        <v>315</v>
      </c>
      <c r="B34" s="67" t="s">
        <v>316</v>
      </c>
      <c r="C34" s="59"/>
      <c r="D34" s="90"/>
      <c r="E34" s="348">
        <f>+F17</f>
        <v>0</v>
      </c>
      <c r="F34" s="351"/>
    </row>
    <row r="35" spans="1:6" ht="29.25" customHeight="1">
      <c r="A35" s="57" t="s">
        <v>317</v>
      </c>
      <c r="B35" s="67" t="s">
        <v>764</v>
      </c>
      <c r="C35" s="99"/>
      <c r="D35" s="100"/>
      <c r="E35" s="348">
        <f>+F30</f>
        <v>0</v>
      </c>
      <c r="F35" s="351"/>
    </row>
    <row r="36" spans="1:6" ht="21" customHeight="1">
      <c r="A36" s="57"/>
      <c r="B36" s="93" t="s">
        <v>120</v>
      </c>
      <c r="C36" s="94"/>
      <c r="D36" s="95"/>
      <c r="E36" s="413">
        <f>SUM(E34:E35)</f>
        <v>0</v>
      </c>
      <c r="F36" s="351"/>
    </row>
  </sheetData>
  <sheetProtection password="D2CC" sheet="1" objects="1" scenarios="1" selectLockedCells="1"/>
  <mergeCells count="1">
    <mergeCell ref="B3:E3"/>
  </mergeCells>
  <printOptions/>
  <pageMargins left="0.7480314960629921" right="0.5118110236220472" top="0.984251968503937" bottom="0.984251968503937" header="0.5118110236220472" footer="0.5118110236220472"/>
  <pageSetup horizontalDpi="300" verticalDpi="300" orientation="portrait" paperSize="9" scale="90" r:id="rId1"/>
  <headerFooter alignWithMargins="0">
    <oddFooter>&amp;C&amp;P</oddFooter>
  </headerFooter>
  <rowBreaks count="1" manualBreakCount="1">
    <brk id="22" max="5" man="1"/>
  </rowBreaks>
</worksheet>
</file>

<file path=xl/worksheets/sheet7.xml><?xml version="1.0" encoding="utf-8"?>
<worksheet xmlns="http://schemas.openxmlformats.org/spreadsheetml/2006/main" xmlns:r="http://schemas.openxmlformats.org/officeDocument/2006/relationships">
  <dimension ref="A1:F40"/>
  <sheetViews>
    <sheetView zoomScaleSheetLayoutView="100" zoomScalePageLayoutView="0" workbookViewId="0" topLeftCell="A1">
      <selection activeCell="E23" sqref="E23:E24"/>
    </sheetView>
  </sheetViews>
  <sheetFormatPr defaultColWidth="9.140625" defaultRowHeight="12.75"/>
  <cols>
    <col min="1" max="1" width="5.140625" style="0" customWidth="1"/>
    <col min="2" max="2" width="47.421875" style="0" customWidth="1"/>
    <col min="3" max="3" width="8.28125" style="0" customWidth="1"/>
    <col min="4" max="4" width="6.57421875" style="0" customWidth="1"/>
    <col min="5" max="5" width="8.140625" style="39" customWidth="1"/>
    <col min="6" max="6" width="12.57421875" style="39" customWidth="1"/>
  </cols>
  <sheetData>
    <row r="1" spans="1:6" s="17" customFormat="1" ht="18">
      <c r="A1" s="15"/>
      <c r="B1" s="3" t="s">
        <v>17</v>
      </c>
      <c r="C1" s="4"/>
      <c r="D1" s="4"/>
      <c r="E1" s="55"/>
      <c r="F1" s="55"/>
    </row>
    <row r="2" spans="1:6" s="17" customFormat="1" ht="18">
      <c r="A2" s="15"/>
      <c r="B2" s="3"/>
      <c r="C2" s="4"/>
      <c r="D2" s="4"/>
      <c r="E2" s="55"/>
      <c r="F2" s="55"/>
    </row>
    <row r="3" spans="1:6" s="17" customFormat="1" ht="70.5" customHeight="1">
      <c r="A3" s="487" t="s">
        <v>150</v>
      </c>
      <c r="B3" s="484"/>
      <c r="C3" s="484"/>
      <c r="D3" s="484"/>
      <c r="E3" s="484"/>
      <c r="F3" s="53"/>
    </row>
    <row r="4" spans="1:6" ht="195" customHeight="1">
      <c r="A4" s="487" t="s">
        <v>145</v>
      </c>
      <c r="B4" s="484"/>
      <c r="C4" s="484"/>
      <c r="D4" s="484"/>
      <c r="E4" s="484"/>
      <c r="F4" s="53"/>
    </row>
    <row r="5" spans="1:6" ht="42.75" customHeight="1">
      <c r="A5" s="487" t="s">
        <v>147</v>
      </c>
      <c r="B5" s="487"/>
      <c r="C5" s="487"/>
      <c r="D5" s="487"/>
      <c r="E5" s="487"/>
      <c r="F5" s="53"/>
    </row>
    <row r="6" spans="1:6" ht="56.25" customHeight="1">
      <c r="A6" s="484" t="s">
        <v>151</v>
      </c>
      <c r="B6" s="484"/>
      <c r="C6" s="484"/>
      <c r="D6" s="484"/>
      <c r="E6" s="484"/>
      <c r="F6" s="53"/>
    </row>
    <row r="7" spans="1:6" ht="66" customHeight="1">
      <c r="A7" s="493" t="s">
        <v>148</v>
      </c>
      <c r="B7" s="493"/>
      <c r="C7" s="493"/>
      <c r="D7" s="493"/>
      <c r="E7" s="493"/>
      <c r="F7" s="53"/>
    </row>
    <row r="8" spans="1:6" ht="12.75" customHeight="1">
      <c r="A8" s="20"/>
      <c r="B8" s="26"/>
      <c r="C8" s="25"/>
      <c r="D8" s="25"/>
      <c r="E8" s="55"/>
      <c r="F8" s="55"/>
    </row>
    <row r="9" spans="1:6" ht="27" customHeight="1">
      <c r="A9" s="20"/>
      <c r="B9" s="26"/>
      <c r="C9" s="65" t="s">
        <v>542</v>
      </c>
      <c r="D9" s="65" t="s">
        <v>469</v>
      </c>
      <c r="E9" s="65" t="s">
        <v>762</v>
      </c>
      <c r="F9" s="65" t="s">
        <v>543</v>
      </c>
    </row>
    <row r="10" spans="1:6" s="17" customFormat="1" ht="12.75" customHeight="1">
      <c r="A10" s="15" t="s">
        <v>20</v>
      </c>
      <c r="B10" s="4" t="s">
        <v>9</v>
      </c>
      <c r="C10" s="4"/>
      <c r="D10" s="4"/>
      <c r="E10" s="55"/>
      <c r="F10" s="55"/>
    </row>
    <row r="11" spans="1:6" s="17" customFormat="1" ht="54" customHeight="1">
      <c r="A11" s="15"/>
      <c r="B11" s="4" t="s">
        <v>260</v>
      </c>
      <c r="C11" s="4"/>
      <c r="D11" s="4"/>
      <c r="E11" s="352"/>
      <c r="F11" s="352"/>
    </row>
    <row r="12" spans="1:6" s="17" customFormat="1" ht="12.75" customHeight="1">
      <c r="A12" s="15"/>
      <c r="B12" s="3"/>
      <c r="C12" s="4" t="s">
        <v>10</v>
      </c>
      <c r="D12" s="4">
        <v>35</v>
      </c>
      <c r="E12" s="115"/>
      <c r="F12" s="115">
        <f>+D12*E12</f>
        <v>0</v>
      </c>
    </row>
    <row r="13" spans="1:6" s="39" customFormat="1" ht="12.75" customHeight="1">
      <c r="A13" s="33"/>
      <c r="B13" s="53"/>
      <c r="C13" s="54"/>
      <c r="D13" s="54"/>
      <c r="E13" s="352"/>
      <c r="F13" s="352"/>
    </row>
    <row r="14" spans="1:6" s="17" customFormat="1" ht="12.75" customHeight="1">
      <c r="A14" s="15"/>
      <c r="B14" s="3"/>
      <c r="C14" s="4"/>
      <c r="D14" s="4"/>
      <c r="E14" s="352"/>
      <c r="F14" s="352"/>
    </row>
    <row r="15" spans="1:6" s="17" customFormat="1" ht="12.75" customHeight="1">
      <c r="A15" s="15" t="s">
        <v>21</v>
      </c>
      <c r="B15" s="4" t="s">
        <v>2</v>
      </c>
      <c r="C15" s="4"/>
      <c r="D15" s="4"/>
      <c r="E15" s="352"/>
      <c r="F15" s="352"/>
    </row>
    <row r="16" spans="1:6" s="17" customFormat="1" ht="30" customHeight="1">
      <c r="A16" s="15"/>
      <c r="B16" s="4" t="s">
        <v>261</v>
      </c>
      <c r="C16" s="4"/>
      <c r="D16" s="4"/>
      <c r="E16" s="352"/>
      <c r="F16" s="352"/>
    </row>
    <row r="17" spans="1:6" s="17" customFormat="1" ht="12.75" customHeight="1">
      <c r="A17" s="15"/>
      <c r="B17" s="3"/>
      <c r="C17" s="4" t="s">
        <v>10</v>
      </c>
      <c r="D17" s="4">
        <v>3</v>
      </c>
      <c r="E17" s="115"/>
      <c r="F17" s="115">
        <f>+D17*E17</f>
        <v>0</v>
      </c>
    </row>
    <row r="18" spans="1:6" s="17" customFormat="1" ht="12.75" customHeight="1">
      <c r="A18" s="33"/>
      <c r="B18" s="53"/>
      <c r="C18" s="54"/>
      <c r="D18" s="54"/>
      <c r="E18" s="352"/>
      <c r="F18" s="352"/>
    </row>
    <row r="19" spans="1:6" s="17" customFormat="1" ht="12.75" customHeight="1">
      <c r="A19" s="15"/>
      <c r="B19" s="3"/>
      <c r="C19" s="4"/>
      <c r="D19" s="4"/>
      <c r="E19" s="352"/>
      <c r="F19" s="352"/>
    </row>
    <row r="20" spans="1:6" s="17" customFormat="1" ht="12.75" customHeight="1">
      <c r="A20" s="15" t="s">
        <v>22</v>
      </c>
      <c r="B20" s="4" t="s">
        <v>3</v>
      </c>
      <c r="C20" s="4"/>
      <c r="D20" s="4"/>
      <c r="E20" s="352"/>
      <c r="F20" s="352"/>
    </row>
    <row r="21" spans="1:6" s="17" customFormat="1" ht="27" customHeight="1">
      <c r="A21" s="33"/>
      <c r="B21" s="4" t="s">
        <v>149</v>
      </c>
      <c r="C21" s="34"/>
      <c r="D21" s="34"/>
      <c r="E21" s="352"/>
      <c r="F21" s="352"/>
    </row>
    <row r="22" spans="1:6" s="17" customFormat="1" ht="12.75" customHeight="1">
      <c r="A22" s="15"/>
      <c r="B22" s="3"/>
      <c r="C22" s="4" t="s">
        <v>5</v>
      </c>
      <c r="D22" s="4">
        <v>81</v>
      </c>
      <c r="E22" s="115"/>
      <c r="F22" s="115">
        <f>+D22*E22</f>
        <v>0</v>
      </c>
    </row>
    <row r="23" spans="1:6" ht="12.75" customHeight="1">
      <c r="A23" s="33"/>
      <c r="B23" s="35"/>
      <c r="C23" s="34"/>
      <c r="D23" s="34"/>
      <c r="E23" s="352"/>
      <c r="F23" s="352"/>
    </row>
    <row r="24" spans="1:6" ht="12.75" customHeight="1">
      <c r="A24" s="33"/>
      <c r="B24" s="35"/>
      <c r="C24" s="34"/>
      <c r="D24" s="34"/>
      <c r="E24" s="352"/>
      <c r="F24" s="352"/>
    </row>
    <row r="25" spans="1:6" s="17" customFormat="1" ht="12.75" customHeight="1">
      <c r="A25" s="15" t="s">
        <v>23</v>
      </c>
      <c r="B25" s="4" t="s">
        <v>4</v>
      </c>
      <c r="C25" s="4"/>
      <c r="D25" s="4"/>
      <c r="E25" s="352"/>
      <c r="F25" s="352"/>
    </row>
    <row r="26" spans="1:6" s="17" customFormat="1" ht="105.75" customHeight="1">
      <c r="A26" s="15"/>
      <c r="B26" s="4" t="s">
        <v>33</v>
      </c>
      <c r="C26" s="4"/>
      <c r="D26" s="4"/>
      <c r="E26" s="352"/>
      <c r="F26" s="352"/>
    </row>
    <row r="27" spans="1:6" s="17" customFormat="1" ht="12.75" customHeight="1">
      <c r="A27" s="15"/>
      <c r="B27" s="3"/>
      <c r="C27" s="4" t="s">
        <v>10</v>
      </c>
      <c r="D27" s="4">
        <v>8.1</v>
      </c>
      <c r="E27" s="115"/>
      <c r="F27" s="115">
        <f>+D27*E27</f>
        <v>0</v>
      </c>
    </row>
    <row r="28" spans="1:6" ht="12.75" customHeight="1">
      <c r="A28" s="33"/>
      <c r="B28" s="35"/>
      <c r="C28" s="34"/>
      <c r="D28" s="34"/>
      <c r="E28" s="352"/>
      <c r="F28" s="352"/>
    </row>
    <row r="29" spans="1:6" ht="12.75" customHeight="1">
      <c r="A29" s="33"/>
      <c r="B29" s="35"/>
      <c r="C29" s="34"/>
      <c r="D29" s="34"/>
      <c r="E29" s="352"/>
      <c r="F29" s="352"/>
    </row>
    <row r="30" spans="1:6" s="17" customFormat="1" ht="12.75" customHeight="1">
      <c r="A30" s="15" t="s">
        <v>24</v>
      </c>
      <c r="B30" s="4" t="s">
        <v>6</v>
      </c>
      <c r="C30" s="4"/>
      <c r="D30" s="4"/>
      <c r="E30" s="352"/>
      <c r="F30" s="352"/>
    </row>
    <row r="31" spans="1:6" s="39" customFormat="1" ht="78" customHeight="1">
      <c r="A31" s="33"/>
      <c r="B31" s="4" t="s">
        <v>52</v>
      </c>
      <c r="C31" s="34"/>
      <c r="D31" s="34"/>
      <c r="E31" s="352"/>
      <c r="F31" s="352"/>
    </row>
    <row r="32" spans="1:6" s="17" customFormat="1" ht="12.75" customHeight="1">
      <c r="A32" s="15"/>
      <c r="B32" s="13"/>
      <c r="C32" s="4" t="s">
        <v>10</v>
      </c>
      <c r="D32" s="4">
        <v>4.1</v>
      </c>
      <c r="E32" s="115"/>
      <c r="F32" s="115">
        <f>+D32*E32</f>
        <v>0</v>
      </c>
    </row>
    <row r="33" spans="1:6" ht="12.75" customHeight="1">
      <c r="A33" s="33"/>
      <c r="B33" s="36"/>
      <c r="C33" s="34"/>
      <c r="D33" s="34"/>
      <c r="E33" s="352"/>
      <c r="F33" s="352"/>
    </row>
    <row r="34" spans="1:6" ht="12.75" customHeight="1">
      <c r="A34" s="33"/>
      <c r="B34" s="36"/>
      <c r="C34" s="34"/>
      <c r="D34" s="34"/>
      <c r="E34" s="352"/>
      <c r="F34" s="352"/>
    </row>
    <row r="35" spans="1:6" s="17" customFormat="1" ht="12.75" customHeight="1">
      <c r="A35" s="15" t="s">
        <v>25</v>
      </c>
      <c r="B35" s="4" t="s">
        <v>7</v>
      </c>
      <c r="C35" s="4"/>
      <c r="D35" s="4"/>
      <c r="E35" s="352"/>
      <c r="F35" s="352"/>
    </row>
    <row r="36" spans="1:6" s="17" customFormat="1" ht="16.5" customHeight="1">
      <c r="A36" s="15"/>
      <c r="B36" s="4" t="s">
        <v>259</v>
      </c>
      <c r="C36" s="4"/>
      <c r="D36" s="4"/>
      <c r="E36" s="352"/>
      <c r="F36" s="352"/>
    </row>
    <row r="37" spans="1:6" s="17" customFormat="1" ht="12.75" customHeight="1">
      <c r="A37" s="15"/>
      <c r="B37" s="13"/>
      <c r="C37" s="4" t="s">
        <v>10</v>
      </c>
      <c r="D37" s="4">
        <v>38</v>
      </c>
      <c r="E37" s="115"/>
      <c r="F37" s="115">
        <f>+D37*E37</f>
        <v>0</v>
      </c>
    </row>
    <row r="38" spans="1:6" s="17" customFormat="1" ht="12.75" customHeight="1">
      <c r="A38" s="15"/>
      <c r="B38" s="13"/>
      <c r="C38" s="4"/>
      <c r="D38" s="4"/>
      <c r="E38" s="352"/>
      <c r="F38" s="352"/>
    </row>
    <row r="39" spans="1:6" ht="12.75" customHeight="1">
      <c r="A39" s="20"/>
      <c r="B39" s="21"/>
      <c r="C39" s="25"/>
      <c r="D39" s="25"/>
      <c r="E39" s="353"/>
      <c r="F39" s="353"/>
    </row>
    <row r="40" spans="1:6" s="17" customFormat="1" ht="12.75" customHeight="1">
      <c r="A40" s="15"/>
      <c r="B40" s="108" t="s">
        <v>371</v>
      </c>
      <c r="C40" s="109"/>
      <c r="D40" s="109"/>
      <c r="E40" s="405"/>
      <c r="F40" s="414">
        <f>SUM(F11:F39)</f>
        <v>0</v>
      </c>
    </row>
  </sheetData>
  <sheetProtection password="D2CC" sheet="1" objects="1" scenarios="1" selectLockedCells="1"/>
  <mergeCells count="5">
    <mergeCell ref="A3:E3"/>
    <mergeCell ref="A4:E4"/>
    <mergeCell ref="A5:E5"/>
    <mergeCell ref="A6:E6"/>
    <mergeCell ref="A7:E7"/>
  </mergeCells>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&amp;C&amp;P</oddFooter>
  </headerFooter>
  <rowBreaks count="1" manualBreakCount="1">
    <brk id="18" max="255" man="1"/>
  </rowBreaks>
</worksheet>
</file>

<file path=xl/worksheets/sheet8.xml><?xml version="1.0" encoding="utf-8"?>
<worksheet xmlns="http://schemas.openxmlformats.org/spreadsheetml/2006/main" xmlns:r="http://schemas.openxmlformats.org/officeDocument/2006/relationships">
  <dimension ref="A1:F52"/>
  <sheetViews>
    <sheetView zoomScaleSheetLayoutView="100" zoomScalePageLayoutView="0" workbookViewId="0" topLeftCell="A1">
      <selection activeCell="E29" sqref="E29"/>
    </sheetView>
  </sheetViews>
  <sheetFormatPr defaultColWidth="9.140625" defaultRowHeight="12.75"/>
  <cols>
    <col min="1" max="1" width="5.140625" style="0" customWidth="1"/>
    <col min="2" max="2" width="47.421875" style="0" customWidth="1"/>
    <col min="3" max="3" width="8.28125" style="0" customWidth="1"/>
    <col min="4" max="4" width="7.00390625" style="0" customWidth="1"/>
    <col min="5" max="5" width="8.140625" style="0" customWidth="1"/>
    <col min="6" max="6" width="12.140625" style="0" customWidth="1"/>
  </cols>
  <sheetData>
    <row r="1" spans="1:6" s="17" customFormat="1" ht="18">
      <c r="A1" s="15"/>
      <c r="B1" s="3" t="s">
        <v>16</v>
      </c>
      <c r="C1" s="4"/>
      <c r="D1" s="4"/>
      <c r="E1" s="4"/>
      <c r="F1" s="4"/>
    </row>
    <row r="2" spans="1:6" ht="12.75" customHeight="1">
      <c r="A2" s="20"/>
      <c r="B2" s="21"/>
      <c r="C2" s="25"/>
      <c r="D2" s="25"/>
      <c r="E2" s="25"/>
      <c r="F2" s="25"/>
    </row>
    <row r="3" spans="1:6" ht="12.75" customHeight="1">
      <c r="A3" s="487" t="s">
        <v>234</v>
      </c>
      <c r="B3" s="487"/>
      <c r="C3" s="487"/>
      <c r="D3" s="487"/>
      <c r="E3" s="487"/>
      <c r="F3" s="6"/>
    </row>
    <row r="4" spans="1:6" ht="39.75" customHeight="1">
      <c r="A4" s="487"/>
      <c r="B4" s="487"/>
      <c r="C4" s="487"/>
      <c r="D4" s="487"/>
      <c r="E4" s="487"/>
      <c r="F4" s="6"/>
    </row>
    <row r="5" spans="1:6" ht="90.75" customHeight="1">
      <c r="A5" s="487" t="s">
        <v>235</v>
      </c>
      <c r="B5" s="487"/>
      <c r="C5" s="487"/>
      <c r="D5" s="487"/>
      <c r="E5" s="487"/>
      <c r="F5" s="6"/>
    </row>
    <row r="6" spans="1:6" ht="117.75" customHeight="1">
      <c r="A6" s="487" t="s">
        <v>236</v>
      </c>
      <c r="B6" s="487"/>
      <c r="C6" s="487"/>
      <c r="D6" s="487"/>
      <c r="E6" s="487"/>
      <c r="F6" s="6"/>
    </row>
    <row r="7" spans="1:6" ht="39.75" customHeight="1">
      <c r="A7" s="487" t="s">
        <v>241</v>
      </c>
      <c r="B7" s="487"/>
      <c r="C7" s="487"/>
      <c r="D7" s="487"/>
      <c r="E7" s="487"/>
      <c r="F7" s="6"/>
    </row>
    <row r="8" spans="1:6" ht="42" customHeight="1">
      <c r="A8" s="487" t="s">
        <v>237</v>
      </c>
      <c r="B8" s="487"/>
      <c r="C8" s="487"/>
      <c r="D8" s="487"/>
      <c r="E8" s="487"/>
      <c r="F8" s="6"/>
    </row>
    <row r="9" spans="1:6" s="17" customFormat="1" ht="66" customHeight="1">
      <c r="A9" s="487" t="s">
        <v>34</v>
      </c>
      <c r="B9" s="487"/>
      <c r="C9" s="487"/>
      <c r="D9" s="487"/>
      <c r="E9" s="487"/>
      <c r="F9" s="3"/>
    </row>
    <row r="10" spans="1:6" s="17" customFormat="1" ht="39" customHeight="1">
      <c r="A10" s="487" t="s">
        <v>153</v>
      </c>
      <c r="B10" s="487"/>
      <c r="C10" s="487"/>
      <c r="D10" s="487"/>
      <c r="E10" s="487"/>
      <c r="F10" s="3"/>
    </row>
    <row r="11" spans="1:6" ht="40.5" customHeight="1">
      <c r="A11" s="487" t="s">
        <v>35</v>
      </c>
      <c r="B11" s="487"/>
      <c r="C11" s="487"/>
      <c r="D11" s="487"/>
      <c r="E11" s="487"/>
      <c r="F11" s="6"/>
    </row>
    <row r="12" spans="1:6" ht="27.75" customHeight="1">
      <c r="A12" s="487" t="s">
        <v>154</v>
      </c>
      <c r="B12" s="487"/>
      <c r="C12" s="487"/>
      <c r="D12" s="487"/>
      <c r="E12" s="487"/>
      <c r="F12" s="6"/>
    </row>
    <row r="13" spans="1:6" s="17" customFormat="1" ht="27.75" customHeight="1">
      <c r="A13" s="487" t="s">
        <v>36</v>
      </c>
      <c r="B13" s="487"/>
      <c r="C13" s="487"/>
      <c r="D13" s="487"/>
      <c r="E13" s="487"/>
      <c r="F13" s="3"/>
    </row>
    <row r="14" spans="1:6" ht="12.75" customHeight="1">
      <c r="A14" s="20"/>
      <c r="B14" s="21"/>
      <c r="C14" s="25"/>
      <c r="D14" s="25"/>
      <c r="E14" s="25"/>
      <c r="F14" s="25"/>
    </row>
    <row r="15" spans="1:6" ht="27.75" customHeight="1">
      <c r="A15" s="33"/>
      <c r="B15" s="36"/>
      <c r="C15" s="65" t="s">
        <v>542</v>
      </c>
      <c r="D15" s="65" t="s">
        <v>469</v>
      </c>
      <c r="E15" s="65" t="s">
        <v>762</v>
      </c>
      <c r="F15" s="65" t="s">
        <v>543</v>
      </c>
    </row>
    <row r="16" spans="1:6" s="17" customFormat="1" ht="12.75" customHeight="1">
      <c r="A16" s="15" t="s">
        <v>20</v>
      </c>
      <c r="B16" s="4" t="s">
        <v>9</v>
      </c>
      <c r="C16" s="4"/>
      <c r="D16" s="4"/>
      <c r="E16" s="4"/>
      <c r="F16" s="4"/>
    </row>
    <row r="17" spans="1:6" s="17" customFormat="1" ht="38.25">
      <c r="A17" s="15"/>
      <c r="B17" s="4" t="s">
        <v>155</v>
      </c>
      <c r="C17" s="4"/>
      <c r="D17" s="4"/>
      <c r="E17" s="115"/>
      <c r="F17" s="115"/>
    </row>
    <row r="18" spans="1:6" s="17" customFormat="1" ht="12.75" customHeight="1">
      <c r="A18" s="15"/>
      <c r="B18" s="13"/>
      <c r="C18" s="4" t="s">
        <v>10</v>
      </c>
      <c r="D18" s="4">
        <v>9.8</v>
      </c>
      <c r="E18" s="115"/>
      <c r="F18" s="115">
        <f>+D18*E18</f>
        <v>0</v>
      </c>
    </row>
    <row r="19" spans="1:6" s="17" customFormat="1" ht="12.75" customHeight="1">
      <c r="A19" s="15"/>
      <c r="B19" s="13"/>
      <c r="C19" s="4"/>
      <c r="D19" s="4"/>
      <c r="E19" s="115"/>
      <c r="F19" s="115"/>
    </row>
    <row r="20" spans="1:6" s="39" customFormat="1" ht="12.75" customHeight="1">
      <c r="A20" s="33"/>
      <c r="B20" s="52"/>
      <c r="C20" s="54"/>
      <c r="D20" s="54"/>
      <c r="E20" s="352"/>
      <c r="F20" s="352"/>
    </row>
    <row r="21" spans="1:6" s="17" customFormat="1" ht="12.75" customHeight="1">
      <c r="A21" s="15" t="s">
        <v>21</v>
      </c>
      <c r="B21" s="4" t="s">
        <v>2</v>
      </c>
      <c r="C21" s="4"/>
      <c r="D21" s="4"/>
      <c r="E21" s="115"/>
      <c r="F21" s="115"/>
    </row>
    <row r="22" spans="1:6" s="17" customFormat="1" ht="63.75">
      <c r="A22" s="15"/>
      <c r="B22" s="4" t="s">
        <v>230</v>
      </c>
      <c r="C22" s="4"/>
      <c r="D22" s="4"/>
      <c r="E22" s="115"/>
      <c r="F22" s="115"/>
    </row>
    <row r="23" spans="1:6" s="17" customFormat="1" ht="12.75" customHeight="1">
      <c r="A23" s="15"/>
      <c r="B23" s="4" t="s">
        <v>238</v>
      </c>
      <c r="C23" s="4" t="s">
        <v>10</v>
      </c>
      <c r="D23" s="4">
        <v>0.1</v>
      </c>
      <c r="E23" s="115"/>
      <c r="F23" s="115">
        <f>+D23*E23</f>
        <v>0</v>
      </c>
    </row>
    <row r="24" spans="1:6" s="17" customFormat="1" ht="12.75" customHeight="1">
      <c r="A24" s="15"/>
      <c r="B24" s="4" t="s">
        <v>239</v>
      </c>
      <c r="C24" s="4" t="s">
        <v>5</v>
      </c>
      <c r="D24" s="4">
        <v>1.7</v>
      </c>
      <c r="E24" s="115"/>
      <c r="F24" s="115">
        <f>+D24*E24</f>
        <v>0</v>
      </c>
    </row>
    <row r="25" spans="1:6" s="17" customFormat="1" ht="12.75" customHeight="1">
      <c r="A25" s="15"/>
      <c r="B25" s="13"/>
      <c r="C25" s="4"/>
      <c r="D25" s="4"/>
      <c r="E25" s="115"/>
      <c r="F25" s="115"/>
    </row>
    <row r="26" spans="1:6" s="17" customFormat="1" ht="12.75" customHeight="1">
      <c r="A26" s="15"/>
      <c r="B26" s="13"/>
      <c r="C26" s="4"/>
      <c r="D26" s="4"/>
      <c r="E26" s="115"/>
      <c r="F26" s="115"/>
    </row>
    <row r="27" spans="1:6" s="17" customFormat="1" ht="12.75" customHeight="1">
      <c r="A27" s="15" t="s">
        <v>22</v>
      </c>
      <c r="B27" s="4" t="s">
        <v>3</v>
      </c>
      <c r="C27" s="4"/>
      <c r="D27" s="4"/>
      <c r="E27" s="115"/>
      <c r="F27" s="115"/>
    </row>
    <row r="28" spans="1:6" s="17" customFormat="1" ht="25.5">
      <c r="A28" s="15"/>
      <c r="B28" s="4" t="s">
        <v>240</v>
      </c>
      <c r="C28" s="4"/>
      <c r="D28" s="4"/>
      <c r="E28" s="115"/>
      <c r="F28" s="115"/>
    </row>
    <row r="29" spans="1:6" s="17" customFormat="1" ht="12.75" customHeight="1">
      <c r="A29" s="15"/>
      <c r="B29" s="4" t="s">
        <v>238</v>
      </c>
      <c r="C29" s="4" t="s">
        <v>10</v>
      </c>
      <c r="D29" s="4">
        <v>0.07</v>
      </c>
      <c r="E29" s="115"/>
      <c r="F29" s="115">
        <f>+D29*E29</f>
        <v>0</v>
      </c>
    </row>
    <row r="30" spans="1:6" s="17" customFormat="1" ht="12.75" customHeight="1">
      <c r="A30" s="15"/>
      <c r="B30" s="4" t="s">
        <v>239</v>
      </c>
      <c r="C30" s="4" t="s">
        <v>5</v>
      </c>
      <c r="D30" s="4">
        <v>0.5</v>
      </c>
      <c r="E30" s="115"/>
      <c r="F30" s="115">
        <f>+D30*E30</f>
        <v>0</v>
      </c>
    </row>
    <row r="31" spans="1:6" s="17" customFormat="1" ht="12.75" customHeight="1">
      <c r="A31" s="15"/>
      <c r="B31" s="4"/>
      <c r="C31" s="4"/>
      <c r="D31" s="4"/>
      <c r="E31" s="115"/>
      <c r="F31" s="115"/>
    </row>
    <row r="32" spans="1:6" s="17" customFormat="1" ht="12.75" customHeight="1">
      <c r="A32" s="15"/>
      <c r="B32" s="13"/>
      <c r="C32" s="4"/>
      <c r="D32" s="4"/>
      <c r="E32" s="115"/>
      <c r="F32" s="115"/>
    </row>
    <row r="33" spans="1:6" s="17" customFormat="1" ht="12.75" customHeight="1">
      <c r="A33" s="15" t="s">
        <v>23</v>
      </c>
      <c r="B33" s="4" t="s">
        <v>4</v>
      </c>
      <c r="C33" s="4"/>
      <c r="D33" s="4"/>
      <c r="E33" s="115"/>
      <c r="F33" s="115"/>
    </row>
    <row r="34" spans="1:6" s="17" customFormat="1" ht="25.5">
      <c r="A34" s="15"/>
      <c r="B34" s="4" t="s">
        <v>232</v>
      </c>
      <c r="C34" s="4"/>
      <c r="D34" s="4"/>
      <c r="E34" s="115"/>
      <c r="F34" s="115"/>
    </row>
    <row r="35" spans="1:6" s="17" customFormat="1" ht="12.75" customHeight="1">
      <c r="A35" s="15"/>
      <c r="B35" s="4" t="s">
        <v>238</v>
      </c>
      <c r="C35" s="4" t="s">
        <v>10</v>
      </c>
      <c r="D35" s="4">
        <v>0.2</v>
      </c>
      <c r="E35" s="115"/>
      <c r="F35" s="115">
        <f>+D35*E35</f>
        <v>0</v>
      </c>
    </row>
    <row r="36" spans="1:6" s="17" customFormat="1" ht="12.75" customHeight="1">
      <c r="A36" s="15"/>
      <c r="B36" s="4" t="s">
        <v>239</v>
      </c>
      <c r="C36" s="4" t="s">
        <v>5</v>
      </c>
      <c r="D36" s="4">
        <v>1.3</v>
      </c>
      <c r="E36" s="115"/>
      <c r="F36" s="115">
        <f>+D36*E36</f>
        <v>0</v>
      </c>
    </row>
    <row r="37" spans="1:6" s="17" customFormat="1" ht="12.75" customHeight="1">
      <c r="A37" s="15"/>
      <c r="B37" s="13"/>
      <c r="C37" s="4"/>
      <c r="D37" s="4"/>
      <c r="E37" s="115"/>
      <c r="F37" s="115"/>
    </row>
    <row r="38" spans="1:6" s="17" customFormat="1" ht="12.75" customHeight="1">
      <c r="A38" s="15"/>
      <c r="B38" s="13"/>
      <c r="C38" s="4"/>
      <c r="D38" s="4"/>
      <c r="E38" s="115"/>
      <c r="F38" s="115"/>
    </row>
    <row r="39" spans="1:6" s="17" customFormat="1" ht="12.75" customHeight="1">
      <c r="A39" s="15" t="s">
        <v>24</v>
      </c>
      <c r="B39" s="4" t="s">
        <v>6</v>
      </c>
      <c r="C39" s="4"/>
      <c r="D39" s="4"/>
      <c r="E39" s="115"/>
      <c r="F39" s="115"/>
    </row>
    <row r="40" spans="1:6" s="17" customFormat="1" ht="25.5">
      <c r="A40" s="15"/>
      <c r="B40" s="4" t="s">
        <v>233</v>
      </c>
      <c r="C40" s="4"/>
      <c r="D40" s="4"/>
      <c r="E40" s="115"/>
      <c r="F40" s="115"/>
    </row>
    <row r="41" spans="1:6" s="17" customFormat="1" ht="12.75" customHeight="1">
      <c r="A41" s="15"/>
      <c r="B41" s="4" t="s">
        <v>238</v>
      </c>
      <c r="C41" s="4" t="s">
        <v>10</v>
      </c>
      <c r="D41" s="4">
        <v>0.1</v>
      </c>
      <c r="E41" s="115"/>
      <c r="F41" s="115">
        <f>+D41*E41</f>
        <v>0</v>
      </c>
    </row>
    <row r="42" spans="1:6" s="17" customFormat="1" ht="12.75" customHeight="1">
      <c r="A42" s="15"/>
      <c r="B42" s="4" t="s">
        <v>239</v>
      </c>
      <c r="C42" s="4" t="s">
        <v>5</v>
      </c>
      <c r="D42" s="4">
        <v>0.4</v>
      </c>
      <c r="E42" s="115"/>
      <c r="F42" s="115">
        <f>+D42*E42</f>
        <v>0</v>
      </c>
    </row>
    <row r="43" spans="1:6" s="17" customFormat="1" ht="12.75" customHeight="1">
      <c r="A43" s="15"/>
      <c r="B43" s="4"/>
      <c r="C43" s="4"/>
      <c r="D43" s="4"/>
      <c r="E43" s="115"/>
      <c r="F43" s="115"/>
    </row>
    <row r="44" spans="1:6" s="17" customFormat="1" ht="12.75" customHeight="1">
      <c r="A44" s="15"/>
      <c r="B44" s="4"/>
      <c r="C44" s="4"/>
      <c r="D44" s="4"/>
      <c r="E44" s="115"/>
      <c r="F44" s="115"/>
    </row>
    <row r="45" spans="1:6" s="17" customFormat="1" ht="12.75" customHeight="1">
      <c r="A45" s="15" t="s">
        <v>25</v>
      </c>
      <c r="B45" s="4" t="s">
        <v>7</v>
      </c>
      <c r="C45" s="4"/>
      <c r="D45" s="4"/>
      <c r="E45" s="115"/>
      <c r="F45" s="115"/>
    </row>
    <row r="46" spans="1:6" s="17" customFormat="1" ht="12.75">
      <c r="A46" s="15"/>
      <c r="B46" s="4" t="s">
        <v>352</v>
      </c>
      <c r="C46" s="4"/>
      <c r="D46" s="4"/>
      <c r="E46" s="115"/>
      <c r="F46" s="115"/>
    </row>
    <row r="47" spans="1:6" s="17" customFormat="1" ht="12.75" customHeight="1">
      <c r="A47" s="15"/>
      <c r="B47" s="4"/>
      <c r="C47" s="4" t="s">
        <v>353</v>
      </c>
      <c r="D47" s="4">
        <v>1000</v>
      </c>
      <c r="E47" s="115"/>
      <c r="F47" s="115">
        <f>+D47*E47</f>
        <v>0</v>
      </c>
    </row>
    <row r="48" spans="1:6" ht="12.75" customHeight="1">
      <c r="A48" s="33"/>
      <c r="B48" s="36"/>
      <c r="C48" s="34"/>
      <c r="D48" s="34"/>
      <c r="E48" s="352"/>
      <c r="F48" s="352"/>
    </row>
    <row r="49" spans="1:6" ht="26.25" customHeight="1">
      <c r="A49" s="15"/>
      <c r="B49" s="13" t="s">
        <v>37</v>
      </c>
      <c r="C49" s="4"/>
      <c r="D49" s="4"/>
      <c r="E49" s="115"/>
      <c r="F49" s="115"/>
    </row>
    <row r="50" spans="1:6" ht="12.75" customHeight="1">
      <c r="A50" s="20"/>
      <c r="B50" s="21"/>
      <c r="C50" s="25"/>
      <c r="D50" s="25"/>
      <c r="E50" s="113"/>
      <c r="F50" s="113"/>
    </row>
    <row r="51" spans="1:6" ht="12.75" customHeight="1">
      <c r="A51" s="20"/>
      <c r="B51" s="21"/>
      <c r="C51" s="25"/>
      <c r="D51" s="25"/>
      <c r="E51" s="113"/>
      <c r="F51" s="113"/>
    </row>
    <row r="52" spans="1:6" s="17" customFormat="1" ht="12.75">
      <c r="A52" s="15"/>
      <c r="B52" s="108" t="s">
        <v>372</v>
      </c>
      <c r="C52" s="109"/>
      <c r="D52" s="109"/>
      <c r="E52" s="405"/>
      <c r="F52" s="414">
        <f>SUM(F18:F51)</f>
        <v>0</v>
      </c>
    </row>
  </sheetData>
  <sheetProtection password="D2CC" sheet="1" objects="1" scenarios="1" selectLockedCells="1"/>
  <mergeCells count="10">
    <mergeCell ref="A3:E4"/>
    <mergeCell ref="A5:E5"/>
    <mergeCell ref="A6:E6"/>
    <mergeCell ref="A7:E7"/>
    <mergeCell ref="A8:E8"/>
    <mergeCell ref="A13:E13"/>
    <mergeCell ref="A11:E11"/>
    <mergeCell ref="A12:E12"/>
    <mergeCell ref="A9:E9"/>
    <mergeCell ref="A10:E10"/>
  </mergeCells>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&amp;C&amp;P</oddFooter>
  </headerFooter>
  <rowBreaks count="1" manualBreakCount="1">
    <brk id="18" max="255" man="1"/>
  </rowBreaks>
</worksheet>
</file>

<file path=xl/worksheets/sheet9.xml><?xml version="1.0" encoding="utf-8"?>
<worksheet xmlns="http://schemas.openxmlformats.org/spreadsheetml/2006/main" xmlns:r="http://schemas.openxmlformats.org/officeDocument/2006/relationships">
  <dimension ref="A1:F12"/>
  <sheetViews>
    <sheetView zoomScaleSheetLayoutView="100" zoomScalePageLayoutView="0" workbookViewId="0" topLeftCell="A1">
      <selection activeCell="F8" sqref="F8"/>
    </sheetView>
  </sheetViews>
  <sheetFormatPr defaultColWidth="9.140625" defaultRowHeight="12.75"/>
  <cols>
    <col min="1" max="1" width="5.140625" style="0" customWidth="1"/>
    <col min="2" max="2" width="47.421875" style="0" customWidth="1"/>
    <col min="3" max="3" width="8.28125" style="0" customWidth="1"/>
    <col min="4" max="5" width="8.140625" style="0" customWidth="1"/>
    <col min="6" max="6" width="10.7109375" style="0" customWidth="1"/>
  </cols>
  <sheetData>
    <row r="1" spans="1:6" s="17" customFormat="1" ht="18" customHeight="1">
      <c r="A1" s="15"/>
      <c r="B1" s="3" t="s">
        <v>242</v>
      </c>
      <c r="C1" s="4"/>
      <c r="D1" s="4"/>
      <c r="E1" s="4"/>
      <c r="F1" s="4"/>
    </row>
    <row r="2" spans="1:6" ht="12.75">
      <c r="A2" s="5"/>
      <c r="B2" s="21"/>
      <c r="C2" s="21"/>
      <c r="D2" s="21"/>
      <c r="E2" s="21"/>
      <c r="F2" s="21"/>
    </row>
    <row r="3" spans="1:6" ht="27.75" customHeight="1">
      <c r="A3" s="487" t="s">
        <v>243</v>
      </c>
      <c r="B3" s="487"/>
      <c r="C3" s="487"/>
      <c r="D3" s="487"/>
      <c r="E3" s="487"/>
      <c r="F3" s="7"/>
    </row>
    <row r="4" spans="1:6" ht="282" customHeight="1">
      <c r="A4" s="487" t="s">
        <v>244</v>
      </c>
      <c r="B4" s="487"/>
      <c r="C4" s="487"/>
      <c r="D4" s="487"/>
      <c r="E4" s="487"/>
      <c r="F4" s="7"/>
    </row>
    <row r="5" spans="1:6" ht="12.75">
      <c r="A5" s="5"/>
      <c r="B5" s="21"/>
      <c r="C5" s="21"/>
      <c r="D5" s="21"/>
      <c r="E5" s="21"/>
      <c r="F5" s="21"/>
    </row>
    <row r="6" spans="1:6" ht="25.5">
      <c r="A6" s="5"/>
      <c r="B6" s="21"/>
      <c r="C6" s="65" t="s">
        <v>542</v>
      </c>
      <c r="D6" s="65" t="s">
        <v>469</v>
      </c>
      <c r="E6" s="65" t="s">
        <v>762</v>
      </c>
      <c r="F6" s="65" t="s">
        <v>543</v>
      </c>
    </row>
    <row r="7" spans="1:6" ht="12.75">
      <c r="A7" s="15" t="s">
        <v>20</v>
      </c>
      <c r="B7" s="4" t="s">
        <v>9</v>
      </c>
      <c r="C7" s="30"/>
      <c r="D7" s="30"/>
      <c r="E7" s="30"/>
      <c r="F7" s="30"/>
    </row>
    <row r="8" spans="1:6" ht="89.25">
      <c r="A8" s="31"/>
      <c r="B8" s="4" t="s">
        <v>245</v>
      </c>
      <c r="C8" s="29"/>
      <c r="D8" s="29"/>
      <c r="E8" s="401"/>
      <c r="F8" s="401"/>
    </row>
    <row r="9" spans="1:6" s="17" customFormat="1" ht="12.75">
      <c r="A9" s="40"/>
      <c r="B9" s="29"/>
      <c r="C9" s="4" t="s">
        <v>5</v>
      </c>
      <c r="D9" s="4">
        <v>71</v>
      </c>
      <c r="E9" s="114"/>
      <c r="F9" s="115">
        <f>+E9*D9</f>
        <v>0</v>
      </c>
    </row>
    <row r="10" spans="1:6" ht="12.75">
      <c r="A10" s="5"/>
      <c r="B10" s="8"/>
      <c r="C10" s="50"/>
      <c r="D10" s="51"/>
      <c r="E10" s="415"/>
      <c r="F10" s="416"/>
    </row>
    <row r="11" spans="1:6" ht="12.75">
      <c r="A11" s="5"/>
      <c r="B11" s="21"/>
      <c r="C11" s="21"/>
      <c r="D11" s="21"/>
      <c r="E11" s="417"/>
      <c r="F11" s="417"/>
    </row>
    <row r="12" spans="1:6" s="17" customFormat="1" ht="12.75">
      <c r="A12" s="15"/>
      <c r="B12" s="108" t="s">
        <v>373</v>
      </c>
      <c r="C12" s="109"/>
      <c r="D12" s="109"/>
      <c r="E12" s="405"/>
      <c r="F12" s="414">
        <f>+F9</f>
        <v>0</v>
      </c>
    </row>
  </sheetData>
  <sheetProtection password="D2CC" sheet="1" objects="1" scenarios="1" selectLockedCells="1"/>
  <mergeCells count="2">
    <mergeCell ref="A3:E3"/>
    <mergeCell ref="A4:E4"/>
  </mergeCells>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Tea Grašo</cp:lastModifiedBy>
  <cp:lastPrinted>2020-11-09T12:49:33Z</cp:lastPrinted>
  <dcterms:created xsi:type="dcterms:W3CDTF">2007-12-03T09:41:12Z</dcterms:created>
  <dcterms:modified xsi:type="dcterms:W3CDTF">2020-12-31T11:31:02Z</dcterms:modified>
  <cp:category/>
  <cp:version/>
  <cp:contentType/>
  <cp:contentStatus/>
</cp:coreProperties>
</file>